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480" yWindow="180" windowWidth="15195" windowHeight="8730"/>
  </bookViews>
  <sheets>
    <sheet name="Kendal Police Service records" sheetId="3" r:id="rId1"/>
  </sheets>
  <definedNames>
    <definedName name="_xlnm._FilterDatabase" localSheetId="0" hidden="1">'Kendal Police Service records'!$A$2:$BR$213</definedName>
    <definedName name="_xlnm.Print_Area" localSheetId="0">'Kendal Police Service records'!$C$2:$BL$140</definedName>
  </definedNames>
  <calcPr calcId="145621"/>
</workbook>
</file>

<file path=xl/calcChain.xml><?xml version="1.0" encoding="utf-8"?>
<calcChain xmlns="http://schemas.openxmlformats.org/spreadsheetml/2006/main">
  <c r="AN121" i="3" l="1"/>
  <c r="AO121" i="3"/>
  <c r="AP121" i="3"/>
  <c r="AR121" i="3"/>
  <c r="AS121" i="3"/>
  <c r="AT121" i="3"/>
  <c r="AU121" i="3"/>
  <c r="AV121" i="3"/>
  <c r="AW121" i="3"/>
  <c r="AZ121" i="3"/>
  <c r="R121" i="3"/>
  <c r="S121" i="3"/>
  <c r="T121" i="3"/>
  <c r="V121" i="3"/>
  <c r="W121" i="3"/>
  <c r="X121" i="3"/>
  <c r="Y121" i="3"/>
  <c r="Z121" i="3"/>
  <c r="AA121" i="3"/>
  <c r="AD121" i="3"/>
  <c r="J121" i="3"/>
  <c r="AN120" i="3"/>
  <c r="AO120" i="3"/>
  <c r="AP120" i="3"/>
  <c r="AR120" i="3"/>
  <c r="AS120" i="3"/>
  <c r="AT120" i="3"/>
  <c r="AU120" i="3"/>
  <c r="AV120" i="3"/>
  <c r="AW120" i="3"/>
  <c r="AZ120" i="3"/>
  <c r="R120" i="3"/>
  <c r="S120" i="3"/>
  <c r="T120" i="3"/>
  <c r="V120" i="3"/>
  <c r="W120" i="3"/>
  <c r="X120" i="3"/>
  <c r="Y120" i="3"/>
  <c r="Z120" i="3"/>
  <c r="AA120" i="3"/>
  <c r="AD120" i="3"/>
  <c r="J120" i="3"/>
  <c r="AN119" i="3"/>
  <c r="AO119" i="3"/>
  <c r="AP119" i="3"/>
  <c r="AR119" i="3"/>
  <c r="AS119" i="3"/>
  <c r="AT119" i="3"/>
  <c r="AU119" i="3"/>
  <c r="AV119" i="3"/>
  <c r="AW119" i="3"/>
  <c r="AZ119" i="3"/>
  <c r="R119" i="3"/>
  <c r="S119" i="3"/>
  <c r="T119" i="3"/>
  <c r="V119" i="3"/>
  <c r="W119" i="3"/>
  <c r="X119" i="3"/>
  <c r="Y119" i="3"/>
  <c r="Z119" i="3"/>
  <c r="AA119" i="3"/>
  <c r="AD119" i="3"/>
  <c r="J119" i="3"/>
  <c r="AN118" i="3"/>
  <c r="AO118" i="3"/>
  <c r="AP118" i="3"/>
  <c r="AR118" i="3"/>
  <c r="AS118" i="3"/>
  <c r="AT118" i="3"/>
  <c r="AU118" i="3"/>
  <c r="AV118" i="3"/>
  <c r="AW118" i="3"/>
  <c r="AZ118" i="3"/>
  <c r="R118" i="3"/>
  <c r="S118" i="3"/>
  <c r="T118" i="3"/>
  <c r="V118" i="3"/>
  <c r="AB118" i="3"/>
  <c r="W118" i="3"/>
  <c r="X118" i="3"/>
  <c r="Y118" i="3"/>
  <c r="Z118" i="3"/>
  <c r="AA118" i="3"/>
  <c r="AD118" i="3"/>
  <c r="J118" i="3"/>
  <c r="AN117" i="3"/>
  <c r="AO117" i="3"/>
  <c r="AP117" i="3"/>
  <c r="AR117" i="3"/>
  <c r="AS117" i="3"/>
  <c r="AT117" i="3"/>
  <c r="AU117" i="3"/>
  <c r="AV117" i="3"/>
  <c r="AW117" i="3"/>
  <c r="AZ117" i="3"/>
  <c r="R117" i="3"/>
  <c r="S117" i="3"/>
  <c r="T117" i="3"/>
  <c r="V117" i="3"/>
  <c r="W117" i="3"/>
  <c r="X117" i="3"/>
  <c r="Y117" i="3"/>
  <c r="Z117" i="3"/>
  <c r="AA117" i="3"/>
  <c r="AD117" i="3"/>
  <c r="J117" i="3"/>
  <c r="AN116" i="3"/>
  <c r="AO116" i="3"/>
  <c r="AP116" i="3"/>
  <c r="AR116" i="3"/>
  <c r="AS116" i="3"/>
  <c r="AT116" i="3"/>
  <c r="AU116" i="3"/>
  <c r="AV116" i="3"/>
  <c r="AW116" i="3"/>
  <c r="AZ116" i="3"/>
  <c r="R116" i="3"/>
  <c r="S116" i="3"/>
  <c r="T116" i="3"/>
  <c r="V116" i="3"/>
  <c r="W116" i="3"/>
  <c r="X116" i="3"/>
  <c r="Y116" i="3"/>
  <c r="Z116" i="3"/>
  <c r="AA116" i="3"/>
  <c r="AD116" i="3"/>
  <c r="J116" i="3"/>
  <c r="AN115" i="3"/>
  <c r="AO115" i="3"/>
  <c r="AP115" i="3"/>
  <c r="AR115" i="3"/>
  <c r="AS115" i="3"/>
  <c r="AT115" i="3"/>
  <c r="AU115" i="3"/>
  <c r="AV115" i="3"/>
  <c r="AW115" i="3"/>
  <c r="AZ115" i="3"/>
  <c r="R115" i="3"/>
  <c r="S115" i="3"/>
  <c r="T115" i="3"/>
  <c r="V115" i="3"/>
  <c r="W115" i="3"/>
  <c r="X115" i="3"/>
  <c r="Y115" i="3"/>
  <c r="Z115" i="3"/>
  <c r="AA115" i="3"/>
  <c r="AD115" i="3"/>
  <c r="J115" i="3"/>
  <c r="AN114" i="3"/>
  <c r="AO114" i="3"/>
  <c r="AP114" i="3"/>
  <c r="AR114" i="3"/>
  <c r="AS114" i="3"/>
  <c r="AT114" i="3"/>
  <c r="AU114" i="3"/>
  <c r="AV114" i="3"/>
  <c r="AW114" i="3"/>
  <c r="AZ114" i="3"/>
  <c r="R114" i="3"/>
  <c r="S114" i="3"/>
  <c r="T114" i="3"/>
  <c r="V114" i="3"/>
  <c r="W114" i="3"/>
  <c r="X114" i="3"/>
  <c r="Y114" i="3"/>
  <c r="Z114" i="3"/>
  <c r="AA114" i="3"/>
  <c r="AD114" i="3"/>
  <c r="J114" i="3"/>
  <c r="AN113" i="3"/>
  <c r="AO113" i="3"/>
  <c r="AP113" i="3"/>
  <c r="AR113" i="3"/>
  <c r="AS113" i="3"/>
  <c r="AT113" i="3"/>
  <c r="AX113" i="3"/>
  <c r="BA113" i="3"/>
  <c r="AU113" i="3"/>
  <c r="AV113" i="3"/>
  <c r="AW113" i="3"/>
  <c r="AZ113" i="3"/>
  <c r="R113" i="3"/>
  <c r="S113" i="3"/>
  <c r="T113" i="3"/>
  <c r="V113" i="3"/>
  <c r="W113" i="3"/>
  <c r="X113" i="3"/>
  <c r="Y113" i="3"/>
  <c r="Z113" i="3"/>
  <c r="AA113" i="3"/>
  <c r="AD113" i="3"/>
  <c r="J113" i="3"/>
  <c r="AN112" i="3"/>
  <c r="AO112" i="3"/>
  <c r="AP112" i="3"/>
  <c r="AR112" i="3"/>
  <c r="AS112" i="3"/>
  <c r="AT112" i="3"/>
  <c r="AU112" i="3"/>
  <c r="AV112" i="3"/>
  <c r="AW112" i="3"/>
  <c r="AZ112" i="3"/>
  <c r="R112" i="3"/>
  <c r="S112" i="3"/>
  <c r="T112" i="3"/>
  <c r="V112" i="3"/>
  <c r="W112" i="3"/>
  <c r="X112" i="3"/>
  <c r="Y112" i="3"/>
  <c r="Z112" i="3"/>
  <c r="AA112" i="3"/>
  <c r="AD112" i="3"/>
  <c r="J112" i="3"/>
  <c r="AN111" i="3"/>
  <c r="AO111" i="3"/>
  <c r="AP111" i="3"/>
  <c r="AR111" i="3"/>
  <c r="AS111" i="3"/>
  <c r="AT111" i="3"/>
  <c r="AU111" i="3"/>
  <c r="AV111" i="3"/>
  <c r="AW111" i="3"/>
  <c r="AZ111" i="3"/>
  <c r="R111" i="3"/>
  <c r="S111" i="3"/>
  <c r="T111" i="3"/>
  <c r="V111" i="3"/>
  <c r="W111" i="3"/>
  <c r="X111" i="3"/>
  <c r="Y111" i="3"/>
  <c r="Z111" i="3"/>
  <c r="AA111" i="3"/>
  <c r="AD111" i="3"/>
  <c r="J111" i="3"/>
  <c r="AN110" i="3"/>
  <c r="AO110" i="3"/>
  <c r="AP110" i="3"/>
  <c r="AR110" i="3"/>
  <c r="AS110" i="3"/>
  <c r="AT110" i="3"/>
  <c r="AU110" i="3"/>
  <c r="AX110" i="3"/>
  <c r="AV110" i="3"/>
  <c r="AW110" i="3"/>
  <c r="AZ110" i="3"/>
  <c r="R110" i="3"/>
  <c r="S110" i="3"/>
  <c r="T110" i="3"/>
  <c r="V110" i="3"/>
  <c r="W110" i="3"/>
  <c r="X110" i="3"/>
  <c r="Y110" i="3"/>
  <c r="Z110" i="3"/>
  <c r="AA110" i="3"/>
  <c r="AD110" i="3"/>
  <c r="J110" i="3"/>
  <c r="AN109" i="3"/>
  <c r="AO109" i="3"/>
  <c r="AP109" i="3"/>
  <c r="AR109" i="3"/>
  <c r="AS109" i="3"/>
  <c r="AT109" i="3"/>
  <c r="AU109" i="3"/>
  <c r="AV109" i="3"/>
  <c r="AW109" i="3"/>
  <c r="AZ109" i="3"/>
  <c r="R109" i="3"/>
  <c r="S109" i="3"/>
  <c r="T109" i="3"/>
  <c r="V109" i="3"/>
  <c r="W109" i="3"/>
  <c r="X109" i="3"/>
  <c r="Y109" i="3"/>
  <c r="Z109" i="3"/>
  <c r="AA109" i="3"/>
  <c r="AD109" i="3"/>
  <c r="J109" i="3"/>
  <c r="AN108" i="3"/>
  <c r="AO108" i="3"/>
  <c r="AP108" i="3"/>
  <c r="AR108" i="3"/>
  <c r="AS108" i="3"/>
  <c r="AT108" i="3"/>
  <c r="AU108" i="3"/>
  <c r="AV108" i="3"/>
  <c r="AW108" i="3"/>
  <c r="AZ108" i="3"/>
  <c r="R108" i="3"/>
  <c r="S108" i="3"/>
  <c r="T108" i="3"/>
  <c r="V108" i="3"/>
  <c r="W108" i="3"/>
  <c r="X108" i="3"/>
  <c r="Y108" i="3"/>
  <c r="Z108" i="3"/>
  <c r="AA108" i="3"/>
  <c r="AD108" i="3"/>
  <c r="J108" i="3"/>
  <c r="AN107" i="3"/>
  <c r="AO107" i="3"/>
  <c r="AP107" i="3"/>
  <c r="AR107" i="3"/>
  <c r="AS107" i="3"/>
  <c r="AT107" i="3"/>
  <c r="AU107" i="3"/>
  <c r="AV107" i="3"/>
  <c r="AW107" i="3"/>
  <c r="AZ107" i="3"/>
  <c r="R107" i="3"/>
  <c r="S107" i="3"/>
  <c r="T107" i="3"/>
  <c r="V107" i="3"/>
  <c r="W107" i="3"/>
  <c r="X107" i="3"/>
  <c r="Y107" i="3"/>
  <c r="Z107" i="3"/>
  <c r="AA107" i="3"/>
  <c r="AD107" i="3"/>
  <c r="J107" i="3"/>
  <c r="AN106" i="3"/>
  <c r="AO106" i="3"/>
  <c r="AP106" i="3"/>
  <c r="AR106" i="3"/>
  <c r="AS106" i="3"/>
  <c r="AT106" i="3"/>
  <c r="AU106" i="3"/>
  <c r="AV106" i="3"/>
  <c r="AW106" i="3"/>
  <c r="AZ106" i="3"/>
  <c r="R106" i="3"/>
  <c r="S106" i="3"/>
  <c r="T106" i="3"/>
  <c r="V106" i="3"/>
  <c r="W106" i="3"/>
  <c r="AB106" i="3"/>
  <c r="X106" i="3"/>
  <c r="Y106" i="3"/>
  <c r="Z106" i="3"/>
  <c r="AA106" i="3"/>
  <c r="AD106" i="3"/>
  <c r="J106" i="3"/>
  <c r="AN105" i="3"/>
  <c r="AO105" i="3"/>
  <c r="AP105" i="3"/>
  <c r="AR105" i="3"/>
  <c r="AS105" i="3"/>
  <c r="AT105" i="3"/>
  <c r="AU105" i="3"/>
  <c r="AV105" i="3"/>
  <c r="AW105" i="3"/>
  <c r="AZ105" i="3"/>
  <c r="R105" i="3"/>
  <c r="S105" i="3"/>
  <c r="T105" i="3"/>
  <c r="V105" i="3"/>
  <c r="W105" i="3"/>
  <c r="X105" i="3"/>
  <c r="Y105" i="3"/>
  <c r="Z105" i="3"/>
  <c r="AA105" i="3"/>
  <c r="AD105" i="3"/>
  <c r="J105" i="3"/>
  <c r="AN104" i="3"/>
  <c r="AO104" i="3"/>
  <c r="AP104" i="3"/>
  <c r="AR104" i="3"/>
  <c r="AS104" i="3"/>
  <c r="AT104" i="3"/>
  <c r="AU104" i="3"/>
  <c r="AV104" i="3"/>
  <c r="AW104" i="3"/>
  <c r="AZ104" i="3"/>
  <c r="R104" i="3"/>
  <c r="S104" i="3"/>
  <c r="T104" i="3"/>
  <c r="V104" i="3"/>
  <c r="W104" i="3"/>
  <c r="X104" i="3"/>
  <c r="Y104" i="3"/>
  <c r="Z104" i="3"/>
  <c r="AA104" i="3"/>
  <c r="AD104" i="3"/>
  <c r="J104" i="3"/>
  <c r="AN103" i="3"/>
  <c r="AO103" i="3"/>
  <c r="AP103" i="3"/>
  <c r="AR103" i="3"/>
  <c r="AS103" i="3"/>
  <c r="AT103" i="3"/>
  <c r="AU103" i="3"/>
  <c r="AV103" i="3"/>
  <c r="AW103" i="3"/>
  <c r="AZ103" i="3"/>
  <c r="R103" i="3"/>
  <c r="S103" i="3"/>
  <c r="T103" i="3"/>
  <c r="V103" i="3"/>
  <c r="W103" i="3"/>
  <c r="X103" i="3"/>
  <c r="Y103" i="3"/>
  <c r="Z103" i="3"/>
  <c r="AA103" i="3"/>
  <c r="AD103" i="3"/>
  <c r="J103" i="3"/>
  <c r="AN102" i="3"/>
  <c r="AO102" i="3"/>
  <c r="AP102" i="3"/>
  <c r="AR102" i="3"/>
  <c r="AS102" i="3"/>
  <c r="AT102" i="3"/>
  <c r="AU102" i="3"/>
  <c r="AV102" i="3"/>
  <c r="AW102" i="3"/>
  <c r="AZ102" i="3"/>
  <c r="R102" i="3"/>
  <c r="S102" i="3"/>
  <c r="T102" i="3"/>
  <c r="V102" i="3"/>
  <c r="W102" i="3"/>
  <c r="X102" i="3"/>
  <c r="Y102" i="3"/>
  <c r="Z102" i="3"/>
  <c r="AA102" i="3"/>
  <c r="AD102" i="3"/>
  <c r="J102" i="3"/>
  <c r="AN101" i="3"/>
  <c r="AO101" i="3"/>
  <c r="AP101" i="3"/>
  <c r="AR101" i="3"/>
  <c r="AS101" i="3"/>
  <c r="AT101" i="3"/>
  <c r="AU101" i="3"/>
  <c r="AV101" i="3"/>
  <c r="AW101" i="3"/>
  <c r="AZ101" i="3"/>
  <c r="R101" i="3"/>
  <c r="S101" i="3"/>
  <c r="T101" i="3"/>
  <c r="V101" i="3"/>
  <c r="W101" i="3"/>
  <c r="X101" i="3"/>
  <c r="Y101" i="3"/>
  <c r="Z101" i="3"/>
  <c r="AA101" i="3"/>
  <c r="AD101" i="3"/>
  <c r="J101" i="3"/>
  <c r="AN100" i="3"/>
  <c r="AO100" i="3"/>
  <c r="AP100" i="3"/>
  <c r="AR100" i="3"/>
  <c r="AS100" i="3"/>
  <c r="AT100" i="3"/>
  <c r="AU100" i="3"/>
  <c r="AV100" i="3"/>
  <c r="AW100" i="3"/>
  <c r="AZ100" i="3"/>
  <c r="R100" i="3"/>
  <c r="S100" i="3"/>
  <c r="T100" i="3"/>
  <c r="V100" i="3"/>
  <c r="W100" i="3"/>
  <c r="X100" i="3"/>
  <c r="Y100" i="3"/>
  <c r="Z100" i="3"/>
  <c r="AA100" i="3"/>
  <c r="AD100" i="3"/>
  <c r="J100" i="3"/>
  <c r="AN99" i="3"/>
  <c r="AO99" i="3"/>
  <c r="AP99" i="3"/>
  <c r="AR99" i="3"/>
  <c r="AS99" i="3"/>
  <c r="AT99" i="3"/>
  <c r="AU99" i="3"/>
  <c r="AV99" i="3"/>
  <c r="AW99" i="3"/>
  <c r="AZ99" i="3"/>
  <c r="R99" i="3"/>
  <c r="S99" i="3"/>
  <c r="T99" i="3"/>
  <c r="V99" i="3"/>
  <c r="W99" i="3"/>
  <c r="X99" i="3"/>
  <c r="Y99" i="3"/>
  <c r="Z99" i="3"/>
  <c r="AA99" i="3"/>
  <c r="AD99" i="3"/>
  <c r="J99" i="3"/>
  <c r="AN98" i="3"/>
  <c r="AO98" i="3"/>
  <c r="AP98" i="3"/>
  <c r="AR98" i="3"/>
  <c r="AS98" i="3"/>
  <c r="AT98" i="3"/>
  <c r="AU98" i="3"/>
  <c r="AV98" i="3"/>
  <c r="AW98" i="3"/>
  <c r="AZ98" i="3"/>
  <c r="R98" i="3"/>
  <c r="S98" i="3"/>
  <c r="T98" i="3"/>
  <c r="V98" i="3"/>
  <c r="W98" i="3"/>
  <c r="X98" i="3"/>
  <c r="Y98" i="3"/>
  <c r="Z98" i="3"/>
  <c r="AA98" i="3"/>
  <c r="AD98" i="3"/>
  <c r="J98" i="3"/>
  <c r="AN97" i="3"/>
  <c r="AO97" i="3"/>
  <c r="AP97" i="3"/>
  <c r="AR97" i="3"/>
  <c r="AS97" i="3"/>
  <c r="AT97" i="3"/>
  <c r="AU97" i="3"/>
  <c r="AX97" i="3"/>
  <c r="BD97" i="3"/>
  <c r="AV97" i="3"/>
  <c r="AW97" i="3"/>
  <c r="AZ97" i="3"/>
  <c r="R97" i="3"/>
  <c r="S97" i="3"/>
  <c r="T97" i="3"/>
  <c r="V97" i="3"/>
  <c r="W97" i="3"/>
  <c r="X97" i="3"/>
  <c r="Y97" i="3"/>
  <c r="Z97" i="3"/>
  <c r="AA97" i="3"/>
  <c r="AD97" i="3"/>
  <c r="J97" i="3"/>
  <c r="AN96" i="3"/>
  <c r="AO96" i="3"/>
  <c r="AP96" i="3"/>
  <c r="AR96" i="3"/>
  <c r="AS96" i="3"/>
  <c r="AT96" i="3"/>
  <c r="AU96" i="3"/>
  <c r="AV96" i="3"/>
  <c r="AW96" i="3"/>
  <c r="AZ96" i="3"/>
  <c r="R96" i="3"/>
  <c r="S96" i="3"/>
  <c r="T96" i="3"/>
  <c r="V96" i="3"/>
  <c r="W96" i="3"/>
  <c r="X96" i="3"/>
  <c r="Y96" i="3"/>
  <c r="Z96" i="3"/>
  <c r="AA96" i="3"/>
  <c r="AD96" i="3"/>
  <c r="J96" i="3"/>
  <c r="AN95" i="3"/>
  <c r="AO95" i="3"/>
  <c r="AP95" i="3"/>
  <c r="AR95" i="3"/>
  <c r="AS95" i="3"/>
  <c r="AT95" i="3"/>
  <c r="AU95" i="3"/>
  <c r="AV95" i="3"/>
  <c r="AW95" i="3"/>
  <c r="AZ95" i="3"/>
  <c r="R95" i="3"/>
  <c r="S95" i="3"/>
  <c r="T95" i="3"/>
  <c r="V95" i="3"/>
  <c r="W95" i="3"/>
  <c r="X95" i="3"/>
  <c r="Y95" i="3"/>
  <c r="Z95" i="3"/>
  <c r="AA95" i="3"/>
  <c r="AD95" i="3"/>
  <c r="J95" i="3"/>
  <c r="AN94" i="3"/>
  <c r="AO94" i="3"/>
  <c r="AP94" i="3"/>
  <c r="AR94" i="3"/>
  <c r="AS94" i="3"/>
  <c r="AT94" i="3"/>
  <c r="AU94" i="3"/>
  <c r="AV94" i="3"/>
  <c r="AW94" i="3"/>
  <c r="AZ94" i="3"/>
  <c r="R94" i="3"/>
  <c r="S94" i="3"/>
  <c r="T94" i="3"/>
  <c r="V94" i="3"/>
  <c r="W94" i="3"/>
  <c r="X94" i="3"/>
  <c r="Y94" i="3"/>
  <c r="Z94" i="3"/>
  <c r="AA94" i="3"/>
  <c r="AD94" i="3"/>
  <c r="J94" i="3"/>
  <c r="AN93" i="3"/>
  <c r="AO93" i="3"/>
  <c r="AP93" i="3"/>
  <c r="AR93" i="3"/>
  <c r="AS93" i="3"/>
  <c r="AT93" i="3"/>
  <c r="AU93" i="3"/>
  <c r="AV93" i="3"/>
  <c r="AW93" i="3"/>
  <c r="AZ93" i="3"/>
  <c r="R93" i="3"/>
  <c r="S93" i="3"/>
  <c r="T93" i="3"/>
  <c r="V93" i="3"/>
  <c r="W93" i="3"/>
  <c r="X93" i="3"/>
  <c r="Y93" i="3"/>
  <c r="Z93" i="3"/>
  <c r="AA93" i="3"/>
  <c r="AD93" i="3"/>
  <c r="J93" i="3"/>
  <c r="AN92" i="3"/>
  <c r="AO92" i="3"/>
  <c r="AP92" i="3"/>
  <c r="AR92" i="3"/>
  <c r="AS92" i="3"/>
  <c r="AT92" i="3"/>
  <c r="AU92" i="3"/>
  <c r="AV92" i="3"/>
  <c r="AW92" i="3"/>
  <c r="AZ92" i="3"/>
  <c r="R92" i="3"/>
  <c r="S92" i="3"/>
  <c r="T92" i="3"/>
  <c r="V92" i="3"/>
  <c r="W92" i="3"/>
  <c r="X92" i="3"/>
  <c r="Y92" i="3"/>
  <c r="Z92" i="3"/>
  <c r="AA92" i="3"/>
  <c r="AD92" i="3"/>
  <c r="J92" i="3"/>
  <c r="AN91" i="3"/>
  <c r="AO91" i="3"/>
  <c r="AP91" i="3"/>
  <c r="AR91" i="3"/>
  <c r="AS91" i="3"/>
  <c r="AT91" i="3"/>
  <c r="AU91" i="3"/>
  <c r="AV91" i="3"/>
  <c r="AW91" i="3"/>
  <c r="AZ91" i="3"/>
  <c r="R91" i="3"/>
  <c r="S91" i="3"/>
  <c r="T91" i="3"/>
  <c r="V91" i="3"/>
  <c r="W91" i="3"/>
  <c r="X91" i="3"/>
  <c r="Y91" i="3"/>
  <c r="Z91" i="3"/>
  <c r="AA91" i="3"/>
  <c r="AD91" i="3"/>
  <c r="J91" i="3"/>
  <c r="AN90" i="3"/>
  <c r="AO90" i="3"/>
  <c r="AP90" i="3"/>
  <c r="AR90" i="3"/>
  <c r="AS90" i="3"/>
  <c r="AT90" i="3"/>
  <c r="AU90" i="3"/>
  <c r="AV90" i="3"/>
  <c r="AW90" i="3"/>
  <c r="AZ90" i="3"/>
  <c r="R90" i="3"/>
  <c r="S90" i="3"/>
  <c r="T90" i="3"/>
  <c r="V90" i="3"/>
  <c r="W90" i="3"/>
  <c r="X90" i="3"/>
  <c r="Y90" i="3"/>
  <c r="Z90" i="3"/>
  <c r="AA90" i="3"/>
  <c r="AD90" i="3"/>
  <c r="J90" i="3"/>
  <c r="AN89" i="3"/>
  <c r="AO89" i="3"/>
  <c r="AP89" i="3"/>
  <c r="AR89" i="3"/>
  <c r="AS89" i="3"/>
  <c r="AT89" i="3"/>
  <c r="AU89" i="3"/>
  <c r="AV89" i="3"/>
  <c r="AW89" i="3"/>
  <c r="AZ89" i="3"/>
  <c r="R89" i="3"/>
  <c r="S89" i="3"/>
  <c r="T89" i="3"/>
  <c r="V89" i="3"/>
  <c r="W89" i="3"/>
  <c r="X89" i="3"/>
  <c r="Y89" i="3"/>
  <c r="Z89" i="3"/>
  <c r="AA89" i="3"/>
  <c r="AD89" i="3"/>
  <c r="J89" i="3"/>
  <c r="AN88" i="3"/>
  <c r="AO88" i="3"/>
  <c r="AP88" i="3"/>
  <c r="AR88" i="3"/>
  <c r="AS88" i="3"/>
  <c r="AT88" i="3"/>
  <c r="AU88" i="3"/>
  <c r="AV88" i="3"/>
  <c r="AW88" i="3"/>
  <c r="AZ88" i="3"/>
  <c r="R88" i="3"/>
  <c r="S88" i="3"/>
  <c r="T88" i="3"/>
  <c r="V88" i="3"/>
  <c r="W88" i="3"/>
  <c r="X88" i="3"/>
  <c r="Y88" i="3"/>
  <c r="Z88" i="3"/>
  <c r="AA88" i="3"/>
  <c r="AD88" i="3"/>
  <c r="J88" i="3"/>
  <c r="AN87" i="3"/>
  <c r="AO87" i="3"/>
  <c r="AP87" i="3"/>
  <c r="AR87" i="3"/>
  <c r="AS87" i="3"/>
  <c r="AT87" i="3"/>
  <c r="AU87" i="3"/>
  <c r="AV87" i="3"/>
  <c r="AW87" i="3"/>
  <c r="AZ87" i="3"/>
  <c r="R87" i="3"/>
  <c r="S87" i="3"/>
  <c r="T87" i="3"/>
  <c r="V87" i="3"/>
  <c r="W87" i="3"/>
  <c r="X87" i="3"/>
  <c r="Y87" i="3"/>
  <c r="Z87" i="3"/>
  <c r="AA87" i="3"/>
  <c r="AD87" i="3"/>
  <c r="J87" i="3"/>
  <c r="AN86" i="3"/>
  <c r="AO86" i="3"/>
  <c r="AP86" i="3"/>
  <c r="AR86" i="3"/>
  <c r="AS86" i="3"/>
  <c r="AT86" i="3"/>
  <c r="AU86" i="3"/>
  <c r="AV86" i="3"/>
  <c r="AW86" i="3"/>
  <c r="AZ86" i="3"/>
  <c r="R86" i="3"/>
  <c r="S86" i="3"/>
  <c r="T86" i="3"/>
  <c r="V86" i="3"/>
  <c r="W86" i="3"/>
  <c r="X86" i="3"/>
  <c r="Y86" i="3"/>
  <c r="Z86" i="3"/>
  <c r="AA86" i="3"/>
  <c r="AD86" i="3"/>
  <c r="J86" i="3"/>
  <c r="AN85" i="3"/>
  <c r="AO85" i="3"/>
  <c r="AP85" i="3"/>
  <c r="AR85" i="3"/>
  <c r="AS85" i="3"/>
  <c r="AT85" i="3"/>
  <c r="AU85" i="3"/>
  <c r="AV85" i="3"/>
  <c r="AW85" i="3"/>
  <c r="AZ85" i="3"/>
  <c r="R85" i="3"/>
  <c r="S85" i="3"/>
  <c r="T85" i="3"/>
  <c r="V85" i="3"/>
  <c r="W85" i="3"/>
  <c r="X85" i="3"/>
  <c r="Y85" i="3"/>
  <c r="Z85" i="3"/>
  <c r="AA85" i="3"/>
  <c r="AD85" i="3"/>
  <c r="J85" i="3"/>
  <c r="AN84" i="3"/>
  <c r="AO84" i="3"/>
  <c r="AP84" i="3"/>
  <c r="AR84" i="3"/>
  <c r="AS84" i="3"/>
  <c r="AT84" i="3"/>
  <c r="AU84" i="3"/>
  <c r="AV84" i="3"/>
  <c r="AW84" i="3"/>
  <c r="AZ84" i="3"/>
  <c r="R84" i="3"/>
  <c r="S84" i="3"/>
  <c r="T84" i="3"/>
  <c r="V84" i="3"/>
  <c r="W84" i="3"/>
  <c r="X84" i="3"/>
  <c r="Y84" i="3"/>
  <c r="Z84" i="3"/>
  <c r="AA84" i="3"/>
  <c r="AD84" i="3"/>
  <c r="J84" i="3"/>
  <c r="AN83" i="3"/>
  <c r="AO83" i="3"/>
  <c r="AP83" i="3"/>
  <c r="AR83" i="3"/>
  <c r="AS83" i="3"/>
  <c r="AT83" i="3"/>
  <c r="AU83" i="3"/>
  <c r="AV83" i="3"/>
  <c r="AW83" i="3"/>
  <c r="AZ83" i="3"/>
  <c r="R83" i="3"/>
  <c r="S83" i="3"/>
  <c r="T83" i="3"/>
  <c r="V83" i="3"/>
  <c r="W83" i="3"/>
  <c r="X83" i="3"/>
  <c r="Y83" i="3"/>
  <c r="Z83" i="3"/>
  <c r="AA83" i="3"/>
  <c r="AD83" i="3"/>
  <c r="J83" i="3"/>
  <c r="AN82" i="3"/>
  <c r="AO82" i="3"/>
  <c r="AP82" i="3"/>
  <c r="AR82" i="3"/>
  <c r="AS82" i="3"/>
  <c r="AT82" i="3"/>
  <c r="AU82" i="3"/>
  <c r="AV82" i="3"/>
  <c r="AW82" i="3"/>
  <c r="AZ82" i="3"/>
  <c r="R82" i="3"/>
  <c r="S82" i="3"/>
  <c r="T82" i="3"/>
  <c r="V82" i="3"/>
  <c r="W82" i="3"/>
  <c r="X82" i="3"/>
  <c r="Y82" i="3"/>
  <c r="Z82" i="3"/>
  <c r="AA82" i="3"/>
  <c r="AD82" i="3"/>
  <c r="J82" i="3"/>
  <c r="AN81" i="3"/>
  <c r="AO81" i="3"/>
  <c r="AP81" i="3"/>
  <c r="AR81" i="3"/>
  <c r="AS81" i="3"/>
  <c r="AT81" i="3"/>
  <c r="AU81" i="3"/>
  <c r="AV81" i="3"/>
  <c r="AW81" i="3"/>
  <c r="AZ81" i="3"/>
  <c r="R81" i="3"/>
  <c r="S81" i="3"/>
  <c r="T81" i="3"/>
  <c r="V81" i="3"/>
  <c r="W81" i="3"/>
  <c r="X81" i="3"/>
  <c r="Y81" i="3"/>
  <c r="Z81" i="3"/>
  <c r="AA81" i="3"/>
  <c r="AD81" i="3"/>
  <c r="J81" i="3"/>
  <c r="AN80" i="3"/>
  <c r="AO80" i="3"/>
  <c r="AP80" i="3"/>
  <c r="AR80" i="3"/>
  <c r="AS80" i="3"/>
  <c r="AT80" i="3"/>
  <c r="AU80" i="3"/>
  <c r="AV80" i="3"/>
  <c r="AW80" i="3"/>
  <c r="AZ80" i="3"/>
  <c r="R80" i="3"/>
  <c r="S80" i="3"/>
  <c r="T80" i="3"/>
  <c r="V80" i="3"/>
  <c r="W80" i="3"/>
  <c r="X80" i="3"/>
  <c r="Y80" i="3"/>
  <c r="Z80" i="3"/>
  <c r="AA80" i="3"/>
  <c r="AD80" i="3"/>
  <c r="J80" i="3"/>
  <c r="AN79" i="3"/>
  <c r="AO79" i="3"/>
  <c r="AP79" i="3"/>
  <c r="AR79" i="3"/>
  <c r="AX79" i="3"/>
  <c r="AS79" i="3"/>
  <c r="AT79" i="3"/>
  <c r="AU79" i="3"/>
  <c r="AV79" i="3"/>
  <c r="AW79" i="3"/>
  <c r="AZ79" i="3"/>
  <c r="R79" i="3"/>
  <c r="S79" i="3"/>
  <c r="T79" i="3"/>
  <c r="V79" i="3"/>
  <c r="W79" i="3"/>
  <c r="X79" i="3"/>
  <c r="Y79" i="3"/>
  <c r="Z79" i="3"/>
  <c r="AA79" i="3"/>
  <c r="AD79" i="3"/>
  <c r="J79" i="3"/>
  <c r="AN78" i="3"/>
  <c r="AO78" i="3"/>
  <c r="AP78" i="3"/>
  <c r="AR78" i="3"/>
  <c r="AS78" i="3"/>
  <c r="AX78" i="3"/>
  <c r="BA78" i="3"/>
  <c r="AT78" i="3"/>
  <c r="AU78" i="3"/>
  <c r="AV78" i="3"/>
  <c r="AW78" i="3"/>
  <c r="AZ78" i="3"/>
  <c r="R78" i="3"/>
  <c r="S78" i="3"/>
  <c r="T78" i="3"/>
  <c r="V78" i="3"/>
  <c r="W78" i="3"/>
  <c r="X78" i="3"/>
  <c r="Y78" i="3"/>
  <c r="Z78" i="3"/>
  <c r="AA78" i="3"/>
  <c r="AD78" i="3"/>
  <c r="J78" i="3"/>
  <c r="AN77" i="3"/>
  <c r="AO77" i="3"/>
  <c r="AP77" i="3"/>
  <c r="AR77" i="3"/>
  <c r="AS77" i="3"/>
  <c r="AT77" i="3"/>
  <c r="AU77" i="3"/>
  <c r="AV77" i="3"/>
  <c r="AW77" i="3"/>
  <c r="AZ77" i="3"/>
  <c r="R77" i="3"/>
  <c r="S77" i="3"/>
  <c r="T77" i="3"/>
  <c r="V77" i="3"/>
  <c r="W77" i="3"/>
  <c r="X77" i="3"/>
  <c r="Y77" i="3"/>
  <c r="Z77" i="3"/>
  <c r="AA77" i="3"/>
  <c r="AD77" i="3"/>
  <c r="J77" i="3"/>
  <c r="AN76" i="3"/>
  <c r="AO76" i="3"/>
  <c r="AP76" i="3"/>
  <c r="AR76" i="3"/>
  <c r="AS76" i="3"/>
  <c r="AT76" i="3"/>
  <c r="AU76" i="3"/>
  <c r="AV76" i="3"/>
  <c r="AW76" i="3"/>
  <c r="AZ76" i="3"/>
  <c r="R76" i="3"/>
  <c r="S76" i="3"/>
  <c r="T76" i="3"/>
  <c r="V76" i="3"/>
  <c r="W76" i="3"/>
  <c r="X76" i="3"/>
  <c r="Y76" i="3"/>
  <c r="Z76" i="3"/>
  <c r="AA76" i="3"/>
  <c r="AD76" i="3"/>
  <c r="J76" i="3"/>
  <c r="AN75" i="3"/>
  <c r="AO75" i="3"/>
  <c r="AP75" i="3"/>
  <c r="AR75" i="3"/>
  <c r="AS75" i="3"/>
  <c r="AT75" i="3"/>
  <c r="AU75" i="3"/>
  <c r="AV75" i="3"/>
  <c r="AW75" i="3"/>
  <c r="AZ75" i="3"/>
  <c r="R75" i="3"/>
  <c r="S75" i="3"/>
  <c r="T75" i="3"/>
  <c r="V75" i="3"/>
  <c r="W75" i="3"/>
  <c r="X75" i="3"/>
  <c r="Y75" i="3"/>
  <c r="Z75" i="3"/>
  <c r="AA75" i="3"/>
  <c r="AD75" i="3"/>
  <c r="J75" i="3"/>
  <c r="AN74" i="3"/>
  <c r="AO74" i="3"/>
  <c r="AP74" i="3"/>
  <c r="AR74" i="3"/>
  <c r="AS74" i="3"/>
  <c r="AX74" i="3"/>
  <c r="BA74" i="3"/>
  <c r="AT74" i="3"/>
  <c r="AU74" i="3"/>
  <c r="AV74" i="3"/>
  <c r="AW74" i="3"/>
  <c r="AZ74" i="3"/>
  <c r="R74" i="3"/>
  <c r="S74" i="3"/>
  <c r="T74" i="3"/>
  <c r="V74" i="3"/>
  <c r="W74" i="3"/>
  <c r="X74" i="3"/>
  <c r="Y74" i="3"/>
  <c r="Z74" i="3"/>
  <c r="AA74" i="3"/>
  <c r="AD74" i="3"/>
  <c r="J74" i="3"/>
  <c r="AN73" i="3"/>
  <c r="AO73" i="3"/>
  <c r="AP73" i="3"/>
  <c r="AR73" i="3"/>
  <c r="AS73" i="3"/>
  <c r="AT73" i="3"/>
  <c r="AU73" i="3"/>
  <c r="AV73" i="3"/>
  <c r="AW73" i="3"/>
  <c r="AZ73" i="3"/>
  <c r="R73" i="3"/>
  <c r="S73" i="3"/>
  <c r="T73" i="3"/>
  <c r="V73" i="3"/>
  <c r="W73" i="3"/>
  <c r="X73" i="3"/>
  <c r="Y73" i="3"/>
  <c r="Z73" i="3"/>
  <c r="AA73" i="3"/>
  <c r="AD73" i="3"/>
  <c r="J73" i="3"/>
  <c r="AN72" i="3"/>
  <c r="AO72" i="3"/>
  <c r="AP72" i="3"/>
  <c r="AR72" i="3"/>
  <c r="AS72" i="3"/>
  <c r="AT72" i="3"/>
  <c r="AU72" i="3"/>
  <c r="AV72" i="3"/>
  <c r="AW72" i="3"/>
  <c r="AZ72" i="3"/>
  <c r="R72" i="3"/>
  <c r="S72" i="3"/>
  <c r="T72" i="3"/>
  <c r="V72" i="3"/>
  <c r="W72" i="3"/>
  <c r="X72" i="3"/>
  <c r="Y72" i="3"/>
  <c r="Z72" i="3"/>
  <c r="AA72" i="3"/>
  <c r="AD72" i="3"/>
  <c r="J72" i="3"/>
  <c r="AN71" i="3"/>
  <c r="AO71" i="3"/>
  <c r="AP71" i="3"/>
  <c r="AR71" i="3"/>
  <c r="AS71" i="3"/>
  <c r="AT71" i="3"/>
  <c r="AU71" i="3"/>
  <c r="AV71" i="3"/>
  <c r="AW71" i="3"/>
  <c r="AZ71" i="3"/>
  <c r="R71" i="3"/>
  <c r="S71" i="3"/>
  <c r="T71" i="3"/>
  <c r="V71" i="3"/>
  <c r="W71" i="3"/>
  <c r="X71" i="3"/>
  <c r="Y71" i="3"/>
  <c r="Z71" i="3"/>
  <c r="AA71" i="3"/>
  <c r="AD71" i="3"/>
  <c r="J71" i="3"/>
  <c r="AN70" i="3"/>
  <c r="AO70" i="3"/>
  <c r="AP70" i="3"/>
  <c r="AR70" i="3"/>
  <c r="AS70" i="3"/>
  <c r="AT70" i="3"/>
  <c r="AU70" i="3"/>
  <c r="AV70" i="3"/>
  <c r="AW70" i="3"/>
  <c r="AZ70" i="3"/>
  <c r="R70" i="3"/>
  <c r="S70" i="3"/>
  <c r="T70" i="3"/>
  <c r="V70" i="3"/>
  <c r="W70" i="3"/>
  <c r="X70" i="3"/>
  <c r="Y70" i="3"/>
  <c r="Z70" i="3"/>
  <c r="AA70" i="3"/>
  <c r="AD70" i="3"/>
  <c r="J70" i="3"/>
  <c r="AN69" i="3"/>
  <c r="AO69" i="3"/>
  <c r="AP69" i="3"/>
  <c r="AR69" i="3"/>
  <c r="AS69" i="3"/>
  <c r="AT69" i="3"/>
  <c r="AU69" i="3"/>
  <c r="AV69" i="3"/>
  <c r="AW69" i="3"/>
  <c r="AZ69" i="3"/>
  <c r="R69" i="3"/>
  <c r="S69" i="3"/>
  <c r="T69" i="3"/>
  <c r="V69" i="3"/>
  <c r="W69" i="3"/>
  <c r="X69" i="3"/>
  <c r="Y69" i="3"/>
  <c r="Z69" i="3"/>
  <c r="AA69" i="3"/>
  <c r="AD69" i="3"/>
  <c r="J69" i="3"/>
  <c r="AN68" i="3"/>
  <c r="AO68" i="3"/>
  <c r="AP68" i="3"/>
  <c r="AR68" i="3"/>
  <c r="AS68" i="3"/>
  <c r="AT68" i="3"/>
  <c r="AU68" i="3"/>
  <c r="AV68" i="3"/>
  <c r="AW68" i="3"/>
  <c r="AZ68" i="3"/>
  <c r="R68" i="3"/>
  <c r="S68" i="3"/>
  <c r="T68" i="3"/>
  <c r="V68" i="3"/>
  <c r="W68" i="3"/>
  <c r="X68" i="3"/>
  <c r="Y68" i="3"/>
  <c r="Z68" i="3"/>
  <c r="AA68" i="3"/>
  <c r="AD68" i="3"/>
  <c r="J68" i="3"/>
  <c r="AN67" i="3"/>
  <c r="AO67" i="3"/>
  <c r="AP67" i="3"/>
  <c r="AR67" i="3"/>
  <c r="AS67" i="3"/>
  <c r="AT67" i="3"/>
  <c r="AU67" i="3"/>
  <c r="AV67" i="3"/>
  <c r="AW67" i="3"/>
  <c r="AZ67" i="3"/>
  <c r="R67" i="3"/>
  <c r="S67" i="3"/>
  <c r="T67" i="3"/>
  <c r="V67" i="3"/>
  <c r="W67" i="3"/>
  <c r="X67" i="3"/>
  <c r="Y67" i="3"/>
  <c r="Z67" i="3"/>
  <c r="AA67" i="3"/>
  <c r="AD67" i="3"/>
  <c r="J67" i="3"/>
  <c r="AN66" i="3"/>
  <c r="AO66" i="3"/>
  <c r="AP66" i="3"/>
  <c r="AR66" i="3"/>
  <c r="AS66" i="3"/>
  <c r="AT66" i="3"/>
  <c r="AU66" i="3"/>
  <c r="AV66" i="3"/>
  <c r="AW66" i="3"/>
  <c r="AZ66" i="3"/>
  <c r="R66" i="3"/>
  <c r="S66" i="3"/>
  <c r="T66" i="3"/>
  <c r="V66" i="3"/>
  <c r="W66" i="3"/>
  <c r="X66" i="3"/>
  <c r="Y66" i="3"/>
  <c r="Z66" i="3"/>
  <c r="AA66" i="3"/>
  <c r="AD66" i="3"/>
  <c r="J66" i="3"/>
  <c r="AN65" i="3"/>
  <c r="AO65" i="3"/>
  <c r="AP65" i="3"/>
  <c r="AR65" i="3"/>
  <c r="AS65" i="3"/>
  <c r="AT65" i="3"/>
  <c r="AX65" i="3"/>
  <c r="AU65" i="3"/>
  <c r="AV65" i="3"/>
  <c r="AW65" i="3"/>
  <c r="AZ65" i="3"/>
  <c r="R65" i="3"/>
  <c r="S65" i="3"/>
  <c r="T65" i="3"/>
  <c r="V65" i="3"/>
  <c r="W65" i="3"/>
  <c r="X65" i="3"/>
  <c r="Y65" i="3"/>
  <c r="Z65" i="3"/>
  <c r="AA65" i="3"/>
  <c r="AD65" i="3"/>
  <c r="J65" i="3"/>
  <c r="AN64" i="3"/>
  <c r="AO64" i="3"/>
  <c r="AP64" i="3"/>
  <c r="AR64" i="3"/>
  <c r="AS64" i="3"/>
  <c r="AT64" i="3"/>
  <c r="AU64" i="3"/>
  <c r="AV64" i="3"/>
  <c r="AW64" i="3"/>
  <c r="AZ64" i="3"/>
  <c r="R64" i="3"/>
  <c r="S64" i="3"/>
  <c r="T64" i="3"/>
  <c r="V64" i="3"/>
  <c r="W64" i="3"/>
  <c r="X64" i="3"/>
  <c r="Y64" i="3"/>
  <c r="Z64" i="3"/>
  <c r="AA64" i="3"/>
  <c r="AD64" i="3"/>
  <c r="J64" i="3"/>
  <c r="AN63" i="3"/>
  <c r="AO63" i="3"/>
  <c r="AP63" i="3"/>
  <c r="AR63" i="3"/>
  <c r="AS63" i="3"/>
  <c r="AT63" i="3"/>
  <c r="AU63" i="3"/>
  <c r="AV63" i="3"/>
  <c r="AX63" i="3"/>
  <c r="AW63" i="3"/>
  <c r="AZ63" i="3"/>
  <c r="R63" i="3"/>
  <c r="S63" i="3"/>
  <c r="T63" i="3"/>
  <c r="V63" i="3"/>
  <c r="W63" i="3"/>
  <c r="X63" i="3"/>
  <c r="Y63" i="3"/>
  <c r="Z63" i="3"/>
  <c r="AA63" i="3"/>
  <c r="AD63" i="3"/>
  <c r="J63" i="3"/>
  <c r="AN62" i="3"/>
  <c r="AO62" i="3"/>
  <c r="AP62" i="3"/>
  <c r="AR62" i="3"/>
  <c r="AS62" i="3"/>
  <c r="AT62" i="3"/>
  <c r="AU62" i="3"/>
  <c r="AV62" i="3"/>
  <c r="AW62" i="3"/>
  <c r="AZ62" i="3"/>
  <c r="R62" i="3"/>
  <c r="S62" i="3"/>
  <c r="T62" i="3"/>
  <c r="V62" i="3"/>
  <c r="W62" i="3"/>
  <c r="X62" i="3"/>
  <c r="Y62" i="3"/>
  <c r="Z62" i="3"/>
  <c r="AA62" i="3"/>
  <c r="AD62" i="3"/>
  <c r="J62" i="3"/>
  <c r="AN61" i="3"/>
  <c r="AO61" i="3"/>
  <c r="AP61" i="3"/>
  <c r="AR61" i="3"/>
  <c r="AS61" i="3"/>
  <c r="AT61" i="3"/>
  <c r="AU61" i="3"/>
  <c r="AV61" i="3"/>
  <c r="AW61" i="3"/>
  <c r="AZ61" i="3"/>
  <c r="R61" i="3"/>
  <c r="S61" i="3"/>
  <c r="T61" i="3"/>
  <c r="V61" i="3"/>
  <c r="W61" i="3"/>
  <c r="X61" i="3"/>
  <c r="Y61" i="3"/>
  <c r="Z61" i="3"/>
  <c r="AA61" i="3"/>
  <c r="AD61" i="3"/>
  <c r="J61" i="3"/>
  <c r="AN60" i="3"/>
  <c r="AO60" i="3"/>
  <c r="AP60" i="3"/>
  <c r="AR60" i="3"/>
  <c r="AS60" i="3"/>
  <c r="AT60" i="3"/>
  <c r="AU60" i="3"/>
  <c r="AV60" i="3"/>
  <c r="AW60" i="3"/>
  <c r="AZ60" i="3"/>
  <c r="R60" i="3"/>
  <c r="S60" i="3"/>
  <c r="T60" i="3"/>
  <c r="V60" i="3"/>
  <c r="W60" i="3"/>
  <c r="X60" i="3"/>
  <c r="Y60" i="3"/>
  <c r="Z60" i="3"/>
  <c r="AA60" i="3"/>
  <c r="AD60" i="3"/>
  <c r="J60" i="3"/>
  <c r="AN59" i="3"/>
  <c r="AO59" i="3"/>
  <c r="AP59" i="3"/>
  <c r="AR59" i="3"/>
  <c r="AS59" i="3"/>
  <c r="AT59" i="3"/>
  <c r="AU59" i="3"/>
  <c r="AV59" i="3"/>
  <c r="AW59" i="3"/>
  <c r="AZ59" i="3"/>
  <c r="R59" i="3"/>
  <c r="S59" i="3"/>
  <c r="T59" i="3"/>
  <c r="V59" i="3"/>
  <c r="W59" i="3"/>
  <c r="X59" i="3"/>
  <c r="Y59" i="3"/>
  <c r="Z59" i="3"/>
  <c r="AA59" i="3"/>
  <c r="AD59" i="3"/>
  <c r="J59" i="3"/>
  <c r="AN58" i="3"/>
  <c r="AO58" i="3"/>
  <c r="AP58" i="3"/>
  <c r="AR58" i="3"/>
  <c r="AS58" i="3"/>
  <c r="AT58" i="3"/>
  <c r="AU58" i="3"/>
  <c r="AV58" i="3"/>
  <c r="AW58" i="3"/>
  <c r="AZ58" i="3"/>
  <c r="R58" i="3"/>
  <c r="S58" i="3"/>
  <c r="T58" i="3"/>
  <c r="V58" i="3"/>
  <c r="W58" i="3"/>
  <c r="X58" i="3"/>
  <c r="Y58" i="3"/>
  <c r="Z58" i="3"/>
  <c r="AA58" i="3"/>
  <c r="AD58" i="3"/>
  <c r="J58" i="3"/>
  <c r="AN57" i="3"/>
  <c r="AO57" i="3"/>
  <c r="AP57" i="3"/>
  <c r="AR57" i="3"/>
  <c r="AS57" i="3"/>
  <c r="AT57" i="3"/>
  <c r="AU57" i="3"/>
  <c r="AV57" i="3"/>
  <c r="AW57" i="3"/>
  <c r="AZ57" i="3"/>
  <c r="R57" i="3"/>
  <c r="S57" i="3"/>
  <c r="T57" i="3"/>
  <c r="V57" i="3"/>
  <c r="W57" i="3"/>
  <c r="X57" i="3"/>
  <c r="Y57" i="3"/>
  <c r="Z57" i="3"/>
  <c r="AA57" i="3"/>
  <c r="AD57" i="3"/>
  <c r="J57" i="3"/>
  <c r="AN56" i="3"/>
  <c r="AO56" i="3"/>
  <c r="AP56" i="3"/>
  <c r="AR56" i="3"/>
  <c r="AS56" i="3"/>
  <c r="AT56" i="3"/>
  <c r="AU56" i="3"/>
  <c r="AV56" i="3"/>
  <c r="AW56" i="3"/>
  <c r="AZ56" i="3"/>
  <c r="R56" i="3"/>
  <c r="S56" i="3"/>
  <c r="T56" i="3"/>
  <c r="V56" i="3"/>
  <c r="W56" i="3"/>
  <c r="X56" i="3"/>
  <c r="Y56" i="3"/>
  <c r="Z56" i="3"/>
  <c r="AA56" i="3"/>
  <c r="AD56" i="3"/>
  <c r="J56" i="3"/>
  <c r="AN55" i="3"/>
  <c r="AO55" i="3"/>
  <c r="AP55" i="3"/>
  <c r="AR55" i="3"/>
  <c r="AS55" i="3"/>
  <c r="AT55" i="3"/>
  <c r="AU55" i="3"/>
  <c r="AV55" i="3"/>
  <c r="AW55" i="3"/>
  <c r="AZ55" i="3"/>
  <c r="R55" i="3"/>
  <c r="S55" i="3"/>
  <c r="T55" i="3"/>
  <c r="V55" i="3"/>
  <c r="W55" i="3"/>
  <c r="X55" i="3"/>
  <c r="Y55" i="3"/>
  <c r="Z55" i="3"/>
  <c r="AA55" i="3"/>
  <c r="AD55" i="3"/>
  <c r="J55" i="3"/>
  <c r="AN54" i="3"/>
  <c r="AO54" i="3"/>
  <c r="AP54" i="3"/>
  <c r="AR54" i="3"/>
  <c r="AS54" i="3"/>
  <c r="AT54" i="3"/>
  <c r="AU54" i="3"/>
  <c r="AV54" i="3"/>
  <c r="AW54" i="3"/>
  <c r="AZ54" i="3"/>
  <c r="R54" i="3"/>
  <c r="S54" i="3"/>
  <c r="T54" i="3"/>
  <c r="V54" i="3"/>
  <c r="W54" i="3"/>
  <c r="X54" i="3"/>
  <c r="Y54" i="3"/>
  <c r="Z54" i="3"/>
  <c r="AA54" i="3"/>
  <c r="AD54" i="3"/>
  <c r="J54" i="3"/>
  <c r="AN53" i="3"/>
  <c r="AO53" i="3"/>
  <c r="AP53" i="3"/>
  <c r="AR53" i="3"/>
  <c r="AS53" i="3"/>
  <c r="AT53" i="3"/>
  <c r="AU53" i="3"/>
  <c r="AV53" i="3"/>
  <c r="AW53" i="3"/>
  <c r="AZ53" i="3"/>
  <c r="R53" i="3"/>
  <c r="S53" i="3"/>
  <c r="T53" i="3"/>
  <c r="V53" i="3"/>
  <c r="W53" i="3"/>
  <c r="X53" i="3"/>
  <c r="Y53" i="3"/>
  <c r="Z53" i="3"/>
  <c r="AA53" i="3"/>
  <c r="AD53" i="3"/>
  <c r="J53" i="3"/>
  <c r="AN52" i="3"/>
  <c r="AO52" i="3"/>
  <c r="AP52" i="3"/>
  <c r="AR52" i="3"/>
  <c r="AS52" i="3"/>
  <c r="AT52" i="3"/>
  <c r="AU52" i="3"/>
  <c r="AV52" i="3"/>
  <c r="AW52" i="3"/>
  <c r="AZ52" i="3"/>
  <c r="R52" i="3"/>
  <c r="S52" i="3"/>
  <c r="T52" i="3"/>
  <c r="V52" i="3"/>
  <c r="W52" i="3"/>
  <c r="X52" i="3"/>
  <c r="AB52" i="3"/>
  <c r="Y52" i="3"/>
  <c r="Z52" i="3"/>
  <c r="AA52" i="3"/>
  <c r="AD52" i="3"/>
  <c r="J52" i="3"/>
  <c r="AN50" i="3"/>
  <c r="AO50" i="3"/>
  <c r="AP50" i="3"/>
  <c r="AR50" i="3"/>
  <c r="AS50" i="3"/>
  <c r="AT50" i="3"/>
  <c r="AU50" i="3"/>
  <c r="AV50" i="3"/>
  <c r="AW50" i="3"/>
  <c r="AZ50" i="3"/>
  <c r="R50" i="3"/>
  <c r="S50" i="3"/>
  <c r="T50" i="3"/>
  <c r="V50" i="3"/>
  <c r="W50" i="3"/>
  <c r="X50" i="3"/>
  <c r="Y50" i="3"/>
  <c r="Z50" i="3"/>
  <c r="AA50" i="3"/>
  <c r="AD50" i="3"/>
  <c r="J50" i="3"/>
  <c r="AN51" i="3"/>
  <c r="AO51" i="3"/>
  <c r="AP51" i="3"/>
  <c r="AR51" i="3"/>
  <c r="AS51" i="3"/>
  <c r="AT51" i="3"/>
  <c r="AU51" i="3"/>
  <c r="AV51" i="3"/>
  <c r="AW51" i="3"/>
  <c r="AR43" i="3"/>
  <c r="AS43" i="3"/>
  <c r="AT43" i="3"/>
  <c r="AU43" i="3"/>
  <c r="AV43" i="3"/>
  <c r="AW43" i="3"/>
  <c r="AR42" i="3"/>
  <c r="AS42" i="3"/>
  <c r="AX42" i="3"/>
  <c r="BA42" i="3"/>
  <c r="AT42" i="3"/>
  <c r="AU42" i="3"/>
  <c r="AV42" i="3"/>
  <c r="AW42" i="3"/>
  <c r="AN43" i="3"/>
  <c r="AO43" i="3"/>
  <c r="AP43" i="3"/>
  <c r="AN42" i="3"/>
  <c r="AO42" i="3"/>
  <c r="AP42" i="3"/>
  <c r="AZ51" i="3"/>
  <c r="R51" i="3"/>
  <c r="S51" i="3"/>
  <c r="T51" i="3"/>
  <c r="V51" i="3"/>
  <c r="W51" i="3"/>
  <c r="X51" i="3"/>
  <c r="Y51" i="3"/>
  <c r="Z51" i="3"/>
  <c r="AA51" i="3"/>
  <c r="AD51" i="3"/>
  <c r="J51" i="3"/>
  <c r="AN49" i="3"/>
  <c r="AO49" i="3"/>
  <c r="AP49" i="3"/>
  <c r="AR49" i="3"/>
  <c r="AS49" i="3"/>
  <c r="AT49" i="3"/>
  <c r="AU49" i="3"/>
  <c r="AV49" i="3"/>
  <c r="AW49" i="3"/>
  <c r="AZ49" i="3"/>
  <c r="R49" i="3"/>
  <c r="S49" i="3"/>
  <c r="T49" i="3"/>
  <c r="V49" i="3"/>
  <c r="W49" i="3"/>
  <c r="X49" i="3"/>
  <c r="AB49" i="3"/>
  <c r="Y49" i="3"/>
  <c r="Z49" i="3"/>
  <c r="AA49" i="3"/>
  <c r="AD49" i="3"/>
  <c r="J49" i="3"/>
  <c r="AN48" i="3"/>
  <c r="AO48" i="3"/>
  <c r="AP48" i="3"/>
  <c r="AR48" i="3"/>
  <c r="AS48" i="3"/>
  <c r="AT48" i="3"/>
  <c r="AU48" i="3"/>
  <c r="AX48" i="3"/>
  <c r="BA48" i="3"/>
  <c r="AV48" i="3"/>
  <c r="AW48" i="3"/>
  <c r="AZ48" i="3"/>
  <c r="R48" i="3"/>
  <c r="S48" i="3"/>
  <c r="T48" i="3"/>
  <c r="V48" i="3"/>
  <c r="W48" i="3"/>
  <c r="X48" i="3"/>
  <c r="Y48" i="3"/>
  <c r="Z48" i="3"/>
  <c r="AA48" i="3"/>
  <c r="AD48" i="3"/>
  <c r="J48" i="3"/>
  <c r="AN47" i="3"/>
  <c r="AO47" i="3"/>
  <c r="AP47" i="3"/>
  <c r="AR47" i="3"/>
  <c r="AS47" i="3"/>
  <c r="AT47" i="3"/>
  <c r="AU47" i="3"/>
  <c r="AV47" i="3"/>
  <c r="AW47" i="3"/>
  <c r="AZ47" i="3"/>
  <c r="R47" i="3"/>
  <c r="S47" i="3"/>
  <c r="T47" i="3"/>
  <c r="V47" i="3"/>
  <c r="W47" i="3"/>
  <c r="X47" i="3"/>
  <c r="Y47" i="3"/>
  <c r="Z47" i="3"/>
  <c r="AA47" i="3"/>
  <c r="AD47" i="3"/>
  <c r="J47" i="3"/>
  <c r="AN46" i="3"/>
  <c r="AO46" i="3"/>
  <c r="AP46" i="3"/>
  <c r="AR46" i="3"/>
  <c r="AS46" i="3"/>
  <c r="AT46" i="3"/>
  <c r="AU46" i="3"/>
  <c r="AV46" i="3"/>
  <c r="AW46" i="3"/>
  <c r="AZ46" i="3"/>
  <c r="R46" i="3"/>
  <c r="S46" i="3"/>
  <c r="T46" i="3"/>
  <c r="V46" i="3"/>
  <c r="W46" i="3"/>
  <c r="X46" i="3"/>
  <c r="Y46" i="3"/>
  <c r="Z46" i="3"/>
  <c r="AA46" i="3"/>
  <c r="AD46" i="3"/>
  <c r="J46" i="3"/>
  <c r="AN45" i="3"/>
  <c r="AO45" i="3"/>
  <c r="AP45" i="3"/>
  <c r="AR45" i="3"/>
  <c r="AS45" i="3"/>
  <c r="AT45" i="3"/>
  <c r="AU45" i="3"/>
  <c r="AV45" i="3"/>
  <c r="AW45" i="3"/>
  <c r="AZ45" i="3"/>
  <c r="R45" i="3"/>
  <c r="S45" i="3"/>
  <c r="T45" i="3"/>
  <c r="V45" i="3"/>
  <c r="W45" i="3"/>
  <c r="X45" i="3"/>
  <c r="AB45" i="3"/>
  <c r="Y45" i="3"/>
  <c r="Z45" i="3"/>
  <c r="AA45" i="3"/>
  <c r="AD45" i="3"/>
  <c r="J45" i="3"/>
  <c r="AN44" i="3"/>
  <c r="AO44" i="3"/>
  <c r="AP44" i="3"/>
  <c r="AR44" i="3"/>
  <c r="AS44" i="3"/>
  <c r="AT44" i="3"/>
  <c r="AU44" i="3"/>
  <c r="AX44" i="3"/>
  <c r="BA44" i="3"/>
  <c r="AV44" i="3"/>
  <c r="AW44" i="3"/>
  <c r="AZ44" i="3"/>
  <c r="R44" i="3"/>
  <c r="S44" i="3"/>
  <c r="T44" i="3"/>
  <c r="V44" i="3"/>
  <c r="W44" i="3"/>
  <c r="X44" i="3"/>
  <c r="Y44" i="3"/>
  <c r="Z44" i="3"/>
  <c r="AA44" i="3"/>
  <c r="AD44" i="3"/>
  <c r="J44" i="3"/>
  <c r="AZ43" i="3"/>
  <c r="R43" i="3"/>
  <c r="S43" i="3"/>
  <c r="T43" i="3"/>
  <c r="V43" i="3"/>
  <c r="W43" i="3"/>
  <c r="X43" i="3"/>
  <c r="Y43" i="3"/>
  <c r="Z43" i="3"/>
  <c r="AA43" i="3"/>
  <c r="AD43" i="3"/>
  <c r="J43" i="3"/>
  <c r="AZ42" i="3"/>
  <c r="R42" i="3"/>
  <c r="S42" i="3"/>
  <c r="T42" i="3"/>
  <c r="V42" i="3"/>
  <c r="W42" i="3"/>
  <c r="X42" i="3"/>
  <c r="Y42" i="3"/>
  <c r="Z42" i="3"/>
  <c r="AA42" i="3"/>
  <c r="AD42" i="3"/>
  <c r="J42" i="3"/>
  <c r="AN12" i="3"/>
  <c r="AO12" i="3"/>
  <c r="AP12" i="3"/>
  <c r="AW23" i="3"/>
  <c r="AV23" i="3"/>
  <c r="AU23" i="3"/>
  <c r="AT23" i="3"/>
  <c r="AS23" i="3"/>
  <c r="AW22" i="3"/>
  <c r="AV22" i="3"/>
  <c r="AU22" i="3"/>
  <c r="AT22" i="3"/>
  <c r="AS22" i="3"/>
  <c r="AW21" i="3"/>
  <c r="AV21" i="3"/>
  <c r="AU21" i="3"/>
  <c r="AT21" i="3"/>
  <c r="AS21" i="3"/>
  <c r="AW20" i="3"/>
  <c r="AV20" i="3"/>
  <c r="AU20" i="3"/>
  <c r="AT20" i="3"/>
  <c r="AS20" i="3"/>
  <c r="AW19" i="3"/>
  <c r="AV19" i="3"/>
  <c r="AU19" i="3"/>
  <c r="AT19" i="3"/>
  <c r="AS19" i="3"/>
  <c r="AW18" i="3"/>
  <c r="AV18" i="3"/>
  <c r="AU18" i="3"/>
  <c r="AT18" i="3"/>
  <c r="AS18" i="3"/>
  <c r="AW17" i="3"/>
  <c r="AV17" i="3"/>
  <c r="AU17" i="3"/>
  <c r="AT17" i="3"/>
  <c r="AS17" i="3"/>
  <c r="AW16" i="3"/>
  <c r="AV16" i="3"/>
  <c r="AU16" i="3"/>
  <c r="AT16" i="3"/>
  <c r="AS16" i="3"/>
  <c r="AW15" i="3"/>
  <c r="AV15" i="3"/>
  <c r="AU15" i="3"/>
  <c r="AT15" i="3"/>
  <c r="AS15" i="3"/>
  <c r="AW14" i="3"/>
  <c r="AV14" i="3"/>
  <c r="AU14" i="3"/>
  <c r="AT14" i="3"/>
  <c r="AS14" i="3"/>
  <c r="AW13" i="3"/>
  <c r="AV13" i="3"/>
  <c r="AU13" i="3"/>
  <c r="AT13" i="3"/>
  <c r="AS13" i="3"/>
  <c r="AW31" i="3"/>
  <c r="AV31" i="3"/>
  <c r="AU31" i="3"/>
  <c r="AT31" i="3"/>
  <c r="AS31" i="3"/>
  <c r="AW32" i="3"/>
  <c r="AV32" i="3"/>
  <c r="AU32" i="3"/>
  <c r="AT32" i="3"/>
  <c r="AS32" i="3"/>
  <c r="AW30" i="3"/>
  <c r="AV30" i="3"/>
  <c r="AU30" i="3"/>
  <c r="AT30" i="3"/>
  <c r="AS30" i="3"/>
  <c r="AW29" i="3"/>
  <c r="AV29" i="3"/>
  <c r="AU29" i="3"/>
  <c r="AT29" i="3"/>
  <c r="AS29" i="3"/>
  <c r="AW28" i="3"/>
  <c r="AV28" i="3"/>
  <c r="AU28" i="3"/>
  <c r="AT28" i="3"/>
  <c r="AS28" i="3"/>
  <c r="AW27" i="3"/>
  <c r="AV27" i="3"/>
  <c r="AU27" i="3"/>
  <c r="AT27" i="3"/>
  <c r="AS27" i="3"/>
  <c r="AW26" i="3"/>
  <c r="AV26" i="3"/>
  <c r="AU26" i="3"/>
  <c r="AT26" i="3"/>
  <c r="AS26" i="3"/>
  <c r="AW25" i="3"/>
  <c r="AV25" i="3"/>
  <c r="AU25" i="3"/>
  <c r="AT25" i="3"/>
  <c r="AS25" i="3"/>
  <c r="AW24" i="3"/>
  <c r="AV24" i="3"/>
  <c r="AU24" i="3"/>
  <c r="AT24" i="3"/>
  <c r="AS24" i="3"/>
  <c r="AW41" i="3"/>
  <c r="AV41" i="3"/>
  <c r="AU41" i="3"/>
  <c r="AT41" i="3"/>
  <c r="AS41" i="3"/>
  <c r="AW39" i="3"/>
  <c r="AV39" i="3"/>
  <c r="AU39" i="3"/>
  <c r="AT39" i="3"/>
  <c r="AS39" i="3"/>
  <c r="AW40" i="3"/>
  <c r="AV40" i="3"/>
  <c r="AU40" i="3"/>
  <c r="AT40" i="3"/>
  <c r="AS40" i="3"/>
  <c r="AW38" i="3"/>
  <c r="AV38" i="3"/>
  <c r="AU38" i="3"/>
  <c r="AT38" i="3"/>
  <c r="AS38" i="3"/>
  <c r="AW37" i="3"/>
  <c r="AV37" i="3"/>
  <c r="AU37" i="3"/>
  <c r="AT37" i="3"/>
  <c r="AS37" i="3"/>
  <c r="AW36" i="3"/>
  <c r="AV36" i="3"/>
  <c r="AU36" i="3"/>
  <c r="AT36" i="3"/>
  <c r="AS36" i="3"/>
  <c r="AW35" i="3"/>
  <c r="AV35" i="3"/>
  <c r="AU35" i="3"/>
  <c r="AT35" i="3"/>
  <c r="AS35" i="3"/>
  <c r="AW34" i="3"/>
  <c r="AV34" i="3"/>
  <c r="AU34" i="3"/>
  <c r="AT34" i="3"/>
  <c r="AS34" i="3"/>
  <c r="AW33" i="3"/>
  <c r="AV33" i="3"/>
  <c r="AU33" i="3"/>
  <c r="AT33" i="3"/>
  <c r="AS33" i="3"/>
  <c r="AW12" i="3"/>
  <c r="AV12" i="3"/>
  <c r="AU12" i="3"/>
  <c r="AT12" i="3"/>
  <c r="AS12" i="3"/>
  <c r="AW10" i="3"/>
  <c r="AV10" i="3"/>
  <c r="AU10" i="3"/>
  <c r="AT10" i="3"/>
  <c r="AS10" i="3"/>
  <c r="AW11" i="3"/>
  <c r="AV11" i="3"/>
  <c r="AU11" i="3"/>
  <c r="AT11" i="3"/>
  <c r="AS11" i="3"/>
  <c r="AW8" i="3"/>
  <c r="AV8" i="3"/>
  <c r="AU8" i="3"/>
  <c r="AT8" i="3"/>
  <c r="AS8" i="3"/>
  <c r="AW7" i="3"/>
  <c r="AV7" i="3"/>
  <c r="AU7" i="3"/>
  <c r="AT7" i="3"/>
  <c r="AS7" i="3"/>
  <c r="AW5" i="3"/>
  <c r="AV5" i="3"/>
  <c r="AU5" i="3"/>
  <c r="AT5" i="3"/>
  <c r="AS5" i="3"/>
  <c r="AW4" i="3"/>
  <c r="AV4" i="3"/>
  <c r="AU4" i="3"/>
  <c r="AT4" i="3"/>
  <c r="AS4" i="3"/>
  <c r="AW3" i="3"/>
  <c r="AV3" i="3"/>
  <c r="AU3" i="3"/>
  <c r="AT3" i="3"/>
  <c r="AS3" i="3"/>
  <c r="AW9" i="3"/>
  <c r="AV9" i="3"/>
  <c r="AU9" i="3"/>
  <c r="AT9" i="3"/>
  <c r="AS9" i="3"/>
  <c r="AW6" i="3"/>
  <c r="AV6" i="3"/>
  <c r="AU6" i="3"/>
  <c r="AT6" i="3"/>
  <c r="AS6" i="3"/>
  <c r="AA23" i="3"/>
  <c r="Z23" i="3"/>
  <c r="Y23" i="3"/>
  <c r="X23" i="3"/>
  <c r="W23" i="3"/>
  <c r="AA22" i="3"/>
  <c r="Z22" i="3"/>
  <c r="Y22" i="3"/>
  <c r="X22" i="3"/>
  <c r="W22" i="3"/>
  <c r="AA21" i="3"/>
  <c r="Z21" i="3"/>
  <c r="Y21" i="3"/>
  <c r="X21" i="3"/>
  <c r="W21" i="3"/>
  <c r="AA20" i="3"/>
  <c r="Z20" i="3"/>
  <c r="Y20" i="3"/>
  <c r="X20" i="3"/>
  <c r="W20" i="3"/>
  <c r="AA19" i="3"/>
  <c r="Z19" i="3"/>
  <c r="Y19" i="3"/>
  <c r="X19" i="3"/>
  <c r="W19" i="3"/>
  <c r="AA18" i="3"/>
  <c r="Z18" i="3"/>
  <c r="Y18" i="3"/>
  <c r="X18" i="3"/>
  <c r="W18" i="3"/>
  <c r="AA17" i="3"/>
  <c r="Z17" i="3"/>
  <c r="Y17" i="3"/>
  <c r="X17" i="3"/>
  <c r="W17" i="3"/>
  <c r="AA16" i="3"/>
  <c r="Z16" i="3"/>
  <c r="Y16" i="3"/>
  <c r="X16" i="3"/>
  <c r="W16" i="3"/>
  <c r="AA15" i="3"/>
  <c r="Z15" i="3"/>
  <c r="Y15" i="3"/>
  <c r="X15" i="3"/>
  <c r="W15" i="3"/>
  <c r="AA14" i="3"/>
  <c r="Z14" i="3"/>
  <c r="AB14" i="3"/>
  <c r="Y14" i="3"/>
  <c r="X14" i="3"/>
  <c r="W14" i="3"/>
  <c r="AA13" i="3"/>
  <c r="Z13" i="3"/>
  <c r="Y13" i="3"/>
  <c r="X13" i="3"/>
  <c r="W13" i="3"/>
  <c r="AA31" i="3"/>
  <c r="Z31" i="3"/>
  <c r="Y31" i="3"/>
  <c r="X31" i="3"/>
  <c r="W31" i="3"/>
  <c r="AA32" i="3"/>
  <c r="Z32" i="3"/>
  <c r="Y32" i="3"/>
  <c r="X32" i="3"/>
  <c r="W32" i="3"/>
  <c r="AA30" i="3"/>
  <c r="Z30" i="3"/>
  <c r="Y30" i="3"/>
  <c r="X30" i="3"/>
  <c r="W30" i="3"/>
  <c r="AA29" i="3"/>
  <c r="Z29" i="3"/>
  <c r="Y29" i="3"/>
  <c r="X29" i="3"/>
  <c r="W29" i="3"/>
  <c r="AA28" i="3"/>
  <c r="Z28" i="3"/>
  <c r="Y28" i="3"/>
  <c r="X28" i="3"/>
  <c r="W28" i="3"/>
  <c r="AA27" i="3"/>
  <c r="Z27" i="3"/>
  <c r="Y27" i="3"/>
  <c r="X27" i="3"/>
  <c r="W27" i="3"/>
  <c r="AA26" i="3"/>
  <c r="Z26" i="3"/>
  <c r="AB26" i="3"/>
  <c r="Y26" i="3"/>
  <c r="X26" i="3"/>
  <c r="W26" i="3"/>
  <c r="AA25" i="3"/>
  <c r="Z25" i="3"/>
  <c r="Y25" i="3"/>
  <c r="X25" i="3"/>
  <c r="W25" i="3"/>
  <c r="AA24" i="3"/>
  <c r="Z24" i="3"/>
  <c r="Y24" i="3"/>
  <c r="X24" i="3"/>
  <c r="W24" i="3"/>
  <c r="AA41" i="3"/>
  <c r="Z41" i="3"/>
  <c r="Y41" i="3"/>
  <c r="X41" i="3"/>
  <c r="W41" i="3"/>
  <c r="AA39" i="3"/>
  <c r="Z39" i="3"/>
  <c r="Y39" i="3"/>
  <c r="X39" i="3"/>
  <c r="W39" i="3"/>
  <c r="AA40" i="3"/>
  <c r="Z40" i="3"/>
  <c r="Y40" i="3"/>
  <c r="X40" i="3"/>
  <c r="W40" i="3"/>
  <c r="AA38" i="3"/>
  <c r="Z38" i="3"/>
  <c r="Y38" i="3"/>
  <c r="X38" i="3"/>
  <c r="W38" i="3"/>
  <c r="AA37" i="3"/>
  <c r="Z37" i="3"/>
  <c r="Y37" i="3"/>
  <c r="X37" i="3"/>
  <c r="W37" i="3"/>
  <c r="AA36" i="3"/>
  <c r="Z36" i="3"/>
  <c r="Y36" i="3"/>
  <c r="X36" i="3"/>
  <c r="W36" i="3"/>
  <c r="AA35" i="3"/>
  <c r="Z35" i="3"/>
  <c r="Y35" i="3"/>
  <c r="X35" i="3"/>
  <c r="W35" i="3"/>
  <c r="AB35" i="3"/>
  <c r="AA34" i="3"/>
  <c r="Z34" i="3"/>
  <c r="Y34" i="3"/>
  <c r="X34" i="3"/>
  <c r="W34" i="3"/>
  <c r="AA33" i="3"/>
  <c r="Z33" i="3"/>
  <c r="Y33" i="3"/>
  <c r="X33" i="3"/>
  <c r="W33" i="3"/>
  <c r="AA12" i="3"/>
  <c r="Z12" i="3"/>
  <c r="Y12" i="3"/>
  <c r="X12" i="3"/>
  <c r="W12" i="3"/>
  <c r="AA10" i="3"/>
  <c r="Z10" i="3"/>
  <c r="Y10" i="3"/>
  <c r="X10" i="3"/>
  <c r="W10" i="3"/>
  <c r="AA11" i="3"/>
  <c r="Z11" i="3"/>
  <c r="Y11" i="3"/>
  <c r="X11" i="3"/>
  <c r="W11" i="3"/>
  <c r="AA8" i="3"/>
  <c r="Z8" i="3"/>
  <c r="Y8" i="3"/>
  <c r="X8" i="3"/>
  <c r="W8" i="3"/>
  <c r="AA7" i="3"/>
  <c r="Z7" i="3"/>
  <c r="Y7" i="3"/>
  <c r="X7" i="3"/>
  <c r="W7" i="3"/>
  <c r="AA5" i="3"/>
  <c r="Z5" i="3"/>
  <c r="Y5" i="3"/>
  <c r="X5" i="3"/>
  <c r="W5" i="3"/>
  <c r="AA4" i="3"/>
  <c r="Z4" i="3"/>
  <c r="Y4" i="3"/>
  <c r="X4" i="3"/>
  <c r="W4" i="3"/>
  <c r="AA3" i="3"/>
  <c r="Z3" i="3"/>
  <c r="Y3" i="3"/>
  <c r="X3" i="3"/>
  <c r="W3" i="3"/>
  <c r="AA9" i="3"/>
  <c r="Z9" i="3"/>
  <c r="Y9" i="3"/>
  <c r="X9" i="3"/>
  <c r="W9" i="3"/>
  <c r="AA6" i="3"/>
  <c r="Z6" i="3"/>
  <c r="Y6" i="3"/>
  <c r="X6" i="3"/>
  <c r="W6" i="3"/>
  <c r="AN11" i="3"/>
  <c r="AO11" i="3"/>
  <c r="AP11" i="3"/>
  <c r="AR11" i="3"/>
  <c r="AZ11" i="3"/>
  <c r="R11" i="3"/>
  <c r="S11" i="3"/>
  <c r="T11" i="3"/>
  <c r="V11" i="3"/>
  <c r="AD11" i="3"/>
  <c r="AR23" i="3"/>
  <c r="AX23" i="3"/>
  <c r="AZ23" i="3"/>
  <c r="AN23" i="3"/>
  <c r="AO23" i="3"/>
  <c r="AP23" i="3"/>
  <c r="V23" i="3"/>
  <c r="AB23" i="3"/>
  <c r="AE23" i="3"/>
  <c r="AF23" i="3"/>
  <c r="AG23" i="3"/>
  <c r="AH23" i="3"/>
  <c r="AI23" i="3"/>
  <c r="AD23" i="3"/>
  <c r="R23" i="3"/>
  <c r="S23" i="3"/>
  <c r="T23" i="3"/>
  <c r="AR22" i="3"/>
  <c r="AZ22" i="3"/>
  <c r="AN22" i="3"/>
  <c r="AO22" i="3"/>
  <c r="AP22" i="3"/>
  <c r="BD22" i="3"/>
  <c r="V22" i="3"/>
  <c r="AD22" i="3"/>
  <c r="R22" i="3"/>
  <c r="S22" i="3"/>
  <c r="T22" i="3"/>
  <c r="AR21" i="3"/>
  <c r="AZ21" i="3"/>
  <c r="BB21" i="3"/>
  <c r="BC21" i="3"/>
  <c r="AN21" i="3"/>
  <c r="AO21" i="3"/>
  <c r="AP21" i="3"/>
  <c r="V21" i="3"/>
  <c r="AD21" i="3"/>
  <c r="R21" i="3"/>
  <c r="S21" i="3"/>
  <c r="T21" i="3"/>
  <c r="AR20" i="3"/>
  <c r="AZ20" i="3"/>
  <c r="AN20" i="3"/>
  <c r="AO20" i="3"/>
  <c r="AP20" i="3"/>
  <c r="V20" i="3"/>
  <c r="AD20" i="3"/>
  <c r="R20" i="3"/>
  <c r="S20" i="3"/>
  <c r="T20" i="3"/>
  <c r="AR19" i="3"/>
  <c r="AX19" i="3"/>
  <c r="BA19" i="3"/>
  <c r="AZ19" i="3"/>
  <c r="BB19" i="3"/>
  <c r="AN19" i="3"/>
  <c r="AO19" i="3"/>
  <c r="AP19" i="3"/>
  <c r="V19" i="3"/>
  <c r="AD19" i="3"/>
  <c r="R19" i="3"/>
  <c r="S19" i="3"/>
  <c r="T19" i="3"/>
  <c r="AR18" i="3"/>
  <c r="AZ18" i="3"/>
  <c r="AN18" i="3"/>
  <c r="AO18" i="3"/>
  <c r="AP18" i="3"/>
  <c r="V18" i="3"/>
  <c r="AD18" i="3"/>
  <c r="R18" i="3"/>
  <c r="S18" i="3"/>
  <c r="T18" i="3"/>
  <c r="AR17" i="3"/>
  <c r="AX17" i="3"/>
  <c r="AZ17" i="3"/>
  <c r="AN17" i="3"/>
  <c r="AO17" i="3"/>
  <c r="AP17" i="3"/>
  <c r="V17" i="3"/>
  <c r="AD17" i="3"/>
  <c r="R17" i="3"/>
  <c r="S17" i="3"/>
  <c r="T17" i="3"/>
  <c r="AR16" i="3"/>
  <c r="AZ16" i="3"/>
  <c r="AN16" i="3"/>
  <c r="AO16" i="3"/>
  <c r="AP16" i="3"/>
  <c r="V16" i="3"/>
  <c r="AD16" i="3"/>
  <c r="R16" i="3"/>
  <c r="S16" i="3"/>
  <c r="T16" i="3"/>
  <c r="AR15" i="3"/>
  <c r="AX15" i="3"/>
  <c r="AZ15" i="3"/>
  <c r="AN15" i="3"/>
  <c r="AO15" i="3"/>
  <c r="AP15" i="3"/>
  <c r="V15" i="3"/>
  <c r="AD15" i="3"/>
  <c r="R15" i="3"/>
  <c r="S15" i="3"/>
  <c r="T15" i="3"/>
  <c r="AR14" i="3"/>
  <c r="AZ14" i="3"/>
  <c r="AN14" i="3"/>
  <c r="AO14" i="3"/>
  <c r="AP14" i="3"/>
  <c r="V14" i="3"/>
  <c r="AD14" i="3"/>
  <c r="AF14" i="3"/>
  <c r="AG14" i="3"/>
  <c r="R14" i="3"/>
  <c r="S14" i="3"/>
  <c r="T14" i="3"/>
  <c r="AR13" i="3"/>
  <c r="AX13" i="3"/>
  <c r="BA13" i="3"/>
  <c r="BB13" i="3"/>
  <c r="BC13" i="3"/>
  <c r="BD13" i="3"/>
  <c r="AZ13" i="3"/>
  <c r="AN13" i="3"/>
  <c r="AO13" i="3"/>
  <c r="AP13" i="3"/>
  <c r="V13" i="3"/>
  <c r="AB13" i="3"/>
  <c r="AE13" i="3"/>
  <c r="AF13" i="3"/>
  <c r="AG13" i="3"/>
  <c r="AD13" i="3"/>
  <c r="R13" i="3"/>
  <c r="S13" i="3"/>
  <c r="T13" i="3"/>
  <c r="AH13" i="3"/>
  <c r="AR31" i="3"/>
  <c r="AZ31" i="3"/>
  <c r="AN31" i="3"/>
  <c r="AO31" i="3"/>
  <c r="AP31" i="3"/>
  <c r="V31" i="3"/>
  <c r="AD31" i="3"/>
  <c r="R31" i="3"/>
  <c r="S31" i="3"/>
  <c r="T31" i="3"/>
  <c r="AR32" i="3"/>
  <c r="AZ32" i="3"/>
  <c r="AN32" i="3"/>
  <c r="AO32" i="3"/>
  <c r="AP32" i="3"/>
  <c r="V32" i="3"/>
  <c r="AD32" i="3"/>
  <c r="R32" i="3"/>
  <c r="S32" i="3"/>
  <c r="T32" i="3"/>
  <c r="AR30" i="3"/>
  <c r="AZ30" i="3"/>
  <c r="AN30" i="3"/>
  <c r="AO30" i="3"/>
  <c r="AP30" i="3"/>
  <c r="V30" i="3"/>
  <c r="AD30" i="3"/>
  <c r="R30" i="3"/>
  <c r="S30" i="3"/>
  <c r="T30" i="3"/>
  <c r="AR29" i="3"/>
  <c r="AX29" i="3"/>
  <c r="BA29" i="3"/>
  <c r="AZ29" i="3"/>
  <c r="AN29" i="3"/>
  <c r="AO29" i="3"/>
  <c r="AP29" i="3"/>
  <c r="V29" i="3"/>
  <c r="AB29" i="3"/>
  <c r="AE29" i="3"/>
  <c r="AF29" i="3"/>
  <c r="AG29" i="3"/>
  <c r="AD29" i="3"/>
  <c r="R29" i="3"/>
  <c r="S29" i="3"/>
  <c r="T29" i="3"/>
  <c r="AR28" i="3"/>
  <c r="AZ28" i="3"/>
  <c r="AN28" i="3"/>
  <c r="AO28" i="3"/>
  <c r="AP28" i="3"/>
  <c r="V28" i="3"/>
  <c r="AD28" i="3"/>
  <c r="R28" i="3"/>
  <c r="S28" i="3"/>
  <c r="T28" i="3"/>
  <c r="AR27" i="3"/>
  <c r="AX27" i="3"/>
  <c r="BA27" i="3"/>
  <c r="AZ27" i="3"/>
  <c r="AN27" i="3"/>
  <c r="AO27" i="3"/>
  <c r="AP27" i="3"/>
  <c r="V27" i="3"/>
  <c r="AD27" i="3"/>
  <c r="R27" i="3"/>
  <c r="S27" i="3"/>
  <c r="T27" i="3"/>
  <c r="AR26" i="3"/>
  <c r="AX26" i="3"/>
  <c r="BA26" i="3"/>
  <c r="BB26" i="3"/>
  <c r="BC26" i="3"/>
  <c r="AZ26" i="3"/>
  <c r="AN26" i="3"/>
  <c r="AO26" i="3"/>
  <c r="AP26" i="3"/>
  <c r="BD26" i="3"/>
  <c r="V26" i="3"/>
  <c r="AD26" i="3"/>
  <c r="R26" i="3"/>
  <c r="S26" i="3"/>
  <c r="T26" i="3"/>
  <c r="AR25" i="3"/>
  <c r="AZ25" i="3"/>
  <c r="AN25" i="3"/>
  <c r="AO25" i="3"/>
  <c r="AP25" i="3"/>
  <c r="V25" i="3"/>
  <c r="AB25" i="3"/>
  <c r="AE25" i="3"/>
  <c r="AD25" i="3"/>
  <c r="R25" i="3"/>
  <c r="S25" i="3"/>
  <c r="T25" i="3"/>
  <c r="AR24" i="3"/>
  <c r="AX24" i="3"/>
  <c r="BA24" i="3"/>
  <c r="AZ24" i="3"/>
  <c r="BB24" i="3"/>
  <c r="BC24" i="3"/>
  <c r="AN24" i="3"/>
  <c r="AO24" i="3"/>
  <c r="AP24" i="3"/>
  <c r="V24" i="3"/>
  <c r="AD24" i="3"/>
  <c r="R24" i="3"/>
  <c r="S24" i="3"/>
  <c r="T24" i="3"/>
  <c r="AH24" i="3"/>
  <c r="V41" i="3"/>
  <c r="AD41" i="3"/>
  <c r="AF41" i="3"/>
  <c r="AG41" i="3"/>
  <c r="R41" i="3"/>
  <c r="S41" i="3"/>
  <c r="T41" i="3"/>
  <c r="AR41" i="3"/>
  <c r="AZ41" i="3"/>
  <c r="AN41" i="3"/>
  <c r="AO41" i="3"/>
  <c r="AP41" i="3"/>
  <c r="V39" i="3"/>
  <c r="AB39" i="3"/>
  <c r="AE39" i="3"/>
  <c r="AD39" i="3"/>
  <c r="R39" i="3"/>
  <c r="S39" i="3"/>
  <c r="T39" i="3"/>
  <c r="AR39" i="3"/>
  <c r="AZ39" i="3"/>
  <c r="AN39" i="3"/>
  <c r="AO39" i="3"/>
  <c r="AP39" i="3"/>
  <c r="V40" i="3"/>
  <c r="AD40" i="3"/>
  <c r="R40" i="3"/>
  <c r="S40" i="3"/>
  <c r="T40" i="3"/>
  <c r="AR40" i="3"/>
  <c r="AZ40" i="3"/>
  <c r="AN40" i="3"/>
  <c r="AO40" i="3"/>
  <c r="AP40" i="3"/>
  <c r="V38" i="3"/>
  <c r="AB38" i="3"/>
  <c r="AD38" i="3"/>
  <c r="R38" i="3"/>
  <c r="S38" i="3"/>
  <c r="T38" i="3"/>
  <c r="AR38" i="3"/>
  <c r="AZ38" i="3"/>
  <c r="AN38" i="3"/>
  <c r="AO38" i="3"/>
  <c r="AP38" i="3"/>
  <c r="V37" i="3"/>
  <c r="AD37" i="3"/>
  <c r="R37" i="3"/>
  <c r="S37" i="3"/>
  <c r="T37" i="3"/>
  <c r="AR37" i="3"/>
  <c r="AZ37" i="3"/>
  <c r="AN37" i="3"/>
  <c r="AO37" i="3"/>
  <c r="AP37" i="3"/>
  <c r="V36" i="3"/>
  <c r="AB36" i="3"/>
  <c r="AE36" i="3"/>
  <c r="AD36" i="3"/>
  <c r="AF36" i="3"/>
  <c r="AG36" i="3"/>
  <c r="AH36" i="3"/>
  <c r="R36" i="3"/>
  <c r="S36" i="3"/>
  <c r="T36" i="3"/>
  <c r="AR36" i="3"/>
  <c r="AX36" i="3"/>
  <c r="BA36" i="3"/>
  <c r="BB36" i="3"/>
  <c r="BC36" i="3"/>
  <c r="AZ36" i="3"/>
  <c r="AN36" i="3"/>
  <c r="AO36" i="3"/>
  <c r="AP36" i="3"/>
  <c r="BD36" i="3"/>
  <c r="V35" i="3"/>
  <c r="AD35" i="3"/>
  <c r="R35" i="3"/>
  <c r="S35" i="3"/>
  <c r="T35" i="3"/>
  <c r="AH35" i="3"/>
  <c r="AI35" i="3"/>
  <c r="AR35" i="3"/>
  <c r="AX35" i="3"/>
  <c r="AZ35" i="3"/>
  <c r="AN35" i="3"/>
  <c r="AO35" i="3"/>
  <c r="AP35" i="3"/>
  <c r="V34" i="3"/>
  <c r="AD34" i="3"/>
  <c r="AF34" i="3"/>
  <c r="R34" i="3"/>
  <c r="S34" i="3"/>
  <c r="T34" i="3"/>
  <c r="AR34" i="3"/>
  <c r="AX34" i="3"/>
  <c r="BA34" i="3"/>
  <c r="AZ34" i="3"/>
  <c r="BB34" i="3"/>
  <c r="BC34" i="3"/>
  <c r="BD34" i="3"/>
  <c r="BE34" i="3"/>
  <c r="AN34" i="3"/>
  <c r="AO34" i="3"/>
  <c r="AP34" i="3"/>
  <c r="V33" i="3"/>
  <c r="AD33" i="3"/>
  <c r="R33" i="3"/>
  <c r="S33" i="3"/>
  <c r="T33" i="3"/>
  <c r="AR33" i="3"/>
  <c r="AZ33" i="3"/>
  <c r="BB33" i="3"/>
  <c r="BC33" i="3"/>
  <c r="AN33" i="3"/>
  <c r="AO33" i="3"/>
  <c r="AP33" i="3"/>
  <c r="V12" i="3"/>
  <c r="AB12" i="3"/>
  <c r="AD12" i="3"/>
  <c r="R12" i="3"/>
  <c r="S12" i="3"/>
  <c r="T12" i="3"/>
  <c r="AR12" i="3"/>
  <c r="AX12" i="3"/>
  <c r="BA12" i="3"/>
  <c r="AZ12" i="3"/>
  <c r="BB12" i="3"/>
  <c r="BC12" i="3"/>
  <c r="BD12" i="3"/>
  <c r="V10" i="3"/>
  <c r="AB10" i="3"/>
  <c r="AE10" i="3"/>
  <c r="AF10" i="3"/>
  <c r="AG10" i="3"/>
  <c r="AD10" i="3"/>
  <c r="R10" i="3"/>
  <c r="S10" i="3"/>
  <c r="T10" i="3"/>
  <c r="AR10" i="3"/>
  <c r="AZ10" i="3"/>
  <c r="AN10" i="3"/>
  <c r="AO10" i="3"/>
  <c r="AP10" i="3"/>
  <c r="V8" i="3"/>
  <c r="AB8" i="3"/>
  <c r="AE8" i="3"/>
  <c r="AD8" i="3"/>
  <c r="R8" i="3"/>
  <c r="S8" i="3"/>
  <c r="T8" i="3"/>
  <c r="AR8" i="3"/>
  <c r="AX8" i="3"/>
  <c r="BA8" i="3"/>
  <c r="BB8" i="3"/>
  <c r="BC8" i="3"/>
  <c r="AZ8" i="3"/>
  <c r="AN8" i="3"/>
  <c r="AO8" i="3"/>
  <c r="AP8" i="3"/>
  <c r="BD8" i="3"/>
  <c r="BE8" i="3"/>
  <c r="V7" i="3"/>
  <c r="AB7" i="3"/>
  <c r="AE7" i="3"/>
  <c r="AD7" i="3"/>
  <c r="R7" i="3"/>
  <c r="S7" i="3"/>
  <c r="T7" i="3"/>
  <c r="AR7" i="3"/>
  <c r="AX7" i="3"/>
  <c r="BA7" i="3"/>
  <c r="AZ7" i="3"/>
  <c r="BB7" i="3"/>
  <c r="BC7" i="3"/>
  <c r="AN7" i="3"/>
  <c r="AO7" i="3"/>
  <c r="AP7" i="3"/>
  <c r="V5" i="3"/>
  <c r="AD5" i="3"/>
  <c r="AF5" i="3"/>
  <c r="AG5" i="3"/>
  <c r="R5" i="3"/>
  <c r="S5" i="3"/>
  <c r="T5" i="3"/>
  <c r="AR5" i="3"/>
  <c r="AX5" i="3"/>
  <c r="AZ5" i="3"/>
  <c r="AN5" i="3"/>
  <c r="AO5" i="3"/>
  <c r="AP5" i="3"/>
  <c r="V4" i="3"/>
  <c r="AD4" i="3"/>
  <c r="R4" i="3"/>
  <c r="S4" i="3"/>
  <c r="T4" i="3"/>
  <c r="AR4" i="3"/>
  <c r="AX4" i="3"/>
  <c r="BA4" i="3"/>
  <c r="AZ4" i="3"/>
  <c r="BB4" i="3"/>
  <c r="BC4" i="3"/>
  <c r="AN4" i="3"/>
  <c r="AO4" i="3"/>
  <c r="AP4" i="3"/>
  <c r="V3" i="3"/>
  <c r="AD3" i="3"/>
  <c r="R3" i="3"/>
  <c r="S3" i="3"/>
  <c r="T3" i="3"/>
  <c r="AR3" i="3"/>
  <c r="AX3" i="3"/>
  <c r="AZ3" i="3"/>
  <c r="AN3" i="3"/>
  <c r="AO3" i="3"/>
  <c r="AP3" i="3"/>
  <c r="V9" i="3"/>
  <c r="AD9" i="3"/>
  <c r="R9" i="3"/>
  <c r="S9" i="3"/>
  <c r="T9" i="3"/>
  <c r="AR9" i="3"/>
  <c r="AX9" i="3"/>
  <c r="BA9" i="3"/>
  <c r="AZ9" i="3"/>
  <c r="AN9" i="3"/>
  <c r="AO9" i="3"/>
  <c r="AP9" i="3"/>
  <c r="V6" i="3"/>
  <c r="AD6" i="3"/>
  <c r="R6" i="3"/>
  <c r="S6" i="3"/>
  <c r="T6" i="3"/>
  <c r="AH6" i="3"/>
  <c r="AR6" i="3"/>
  <c r="AX6" i="3"/>
  <c r="BA6" i="3"/>
  <c r="BB6" i="3"/>
  <c r="AZ6" i="3"/>
  <c r="AN6" i="3"/>
  <c r="AO6" i="3"/>
  <c r="AP6" i="3"/>
  <c r="J23" i="3"/>
  <c r="J22" i="3"/>
  <c r="J21" i="3"/>
  <c r="J20" i="3"/>
  <c r="J19" i="3"/>
  <c r="J18" i="3"/>
  <c r="J17" i="3"/>
  <c r="J16" i="3"/>
  <c r="J15" i="3"/>
  <c r="J14" i="3"/>
  <c r="J13" i="3"/>
  <c r="J31" i="3"/>
  <c r="J32" i="3"/>
  <c r="J30" i="3"/>
  <c r="J29" i="3"/>
  <c r="J28" i="3"/>
  <c r="J27" i="3"/>
  <c r="J26" i="3"/>
  <c r="J25" i="3"/>
  <c r="J24" i="3"/>
  <c r="J41" i="3"/>
  <c r="J39" i="3"/>
  <c r="J40" i="3"/>
  <c r="J38" i="3"/>
  <c r="J37" i="3"/>
  <c r="J36" i="3"/>
  <c r="J35" i="3"/>
  <c r="J34" i="3"/>
  <c r="J33" i="3"/>
  <c r="J12" i="3"/>
  <c r="J10" i="3"/>
  <c r="J11" i="3"/>
  <c r="J8" i="3"/>
  <c r="J7" i="3"/>
  <c r="J5" i="3"/>
  <c r="J4" i="3"/>
  <c r="J3" i="3"/>
  <c r="J9" i="3"/>
  <c r="J6" i="3"/>
  <c r="AX100" i="3"/>
  <c r="BA100" i="3"/>
  <c r="BB100" i="3"/>
  <c r="BC100" i="3"/>
  <c r="AB101" i="3"/>
  <c r="AX102" i="3"/>
  <c r="BA102" i="3"/>
  <c r="BB102" i="3"/>
  <c r="BC102" i="3"/>
  <c r="AB58" i="3"/>
  <c r="AE58" i="3"/>
  <c r="AF58" i="3"/>
  <c r="AG58" i="3"/>
  <c r="AX93" i="3"/>
  <c r="BA93" i="3"/>
  <c r="BB93" i="3"/>
  <c r="BC93" i="3"/>
  <c r="AX99" i="3"/>
  <c r="BA99" i="3"/>
  <c r="BB99" i="3"/>
  <c r="BC99" i="3"/>
  <c r="AB114" i="3"/>
  <c r="BA65" i="3"/>
  <c r="AB97" i="3"/>
  <c r="AE97" i="3"/>
  <c r="AF97" i="3"/>
  <c r="AG97" i="3"/>
  <c r="AH97" i="3"/>
  <c r="AX103" i="3"/>
  <c r="AX107" i="3"/>
  <c r="BA107" i="3"/>
  <c r="BB107" i="3"/>
  <c r="BC107" i="3"/>
  <c r="AB109" i="3"/>
  <c r="AX115" i="3"/>
  <c r="BA115" i="3"/>
  <c r="BB115" i="3"/>
  <c r="BC115" i="3"/>
  <c r="AX119" i="3"/>
  <c r="BA119" i="3"/>
  <c r="BB119" i="3"/>
  <c r="BC119" i="3"/>
  <c r="BD119" i="3"/>
  <c r="AB65" i="3"/>
  <c r="AE65" i="3"/>
  <c r="AF65" i="3"/>
  <c r="AG65" i="3"/>
  <c r="AH65" i="3"/>
  <c r="AI65" i="3"/>
  <c r="AB67" i="3"/>
  <c r="AE67" i="3"/>
  <c r="AF67" i="3"/>
  <c r="AG67" i="3"/>
  <c r="AH67" i="3"/>
  <c r="AX77" i="3"/>
  <c r="AB82" i="3"/>
  <c r="AE82" i="3"/>
  <c r="AF82" i="3"/>
  <c r="AG82" i="3"/>
  <c r="AB85" i="3"/>
  <c r="AX89" i="3"/>
  <c r="BA89" i="3"/>
  <c r="BB89" i="3"/>
  <c r="BC89" i="3"/>
  <c r="AX95" i="3"/>
  <c r="AX106" i="3"/>
  <c r="BA106" i="3"/>
  <c r="BB106" i="3"/>
  <c r="BC106" i="3"/>
  <c r="AX114" i="3"/>
  <c r="AX118" i="3"/>
  <c r="AB79" i="3"/>
  <c r="AB88" i="3"/>
  <c r="AE88" i="3"/>
  <c r="AF88" i="3"/>
  <c r="AG88" i="3"/>
  <c r="AH88" i="3"/>
  <c r="AX91" i="3"/>
  <c r="AB105" i="3"/>
  <c r="AE105" i="3"/>
  <c r="AF105" i="3"/>
  <c r="AG105" i="3"/>
  <c r="AH105" i="3"/>
  <c r="AB113" i="3"/>
  <c r="AB117" i="3"/>
  <c r="AE117" i="3"/>
  <c r="AF117" i="3"/>
  <c r="AG117" i="3"/>
  <c r="AH117" i="3"/>
  <c r="BB48" i="3"/>
  <c r="BC48" i="3"/>
  <c r="AB46" i="3"/>
  <c r="AE46" i="3"/>
  <c r="AX72" i="3"/>
  <c r="BA72" i="3"/>
  <c r="BB72" i="3"/>
  <c r="BC72" i="3"/>
  <c r="BD72" i="3"/>
  <c r="BF72" i="3"/>
  <c r="AB76" i="3"/>
  <c r="AE76" i="3"/>
  <c r="AF76" i="3"/>
  <c r="AG76" i="3"/>
  <c r="AH76" i="3"/>
  <c r="AX76" i="3"/>
  <c r="BA76" i="3"/>
  <c r="BB76" i="3"/>
  <c r="BC76" i="3"/>
  <c r="BD76" i="3"/>
  <c r="AX80" i="3"/>
  <c r="BA80" i="3"/>
  <c r="BB80" i="3"/>
  <c r="BC80" i="3"/>
  <c r="AX90" i="3"/>
  <c r="AX94" i="3"/>
  <c r="BA94" i="3"/>
  <c r="BB94" i="3"/>
  <c r="BC94" i="3"/>
  <c r="AX98" i="3"/>
  <c r="BA98" i="3"/>
  <c r="BB98" i="3"/>
  <c r="BC98" i="3"/>
  <c r="AB100" i="3"/>
  <c r="AE100" i="3"/>
  <c r="AB104" i="3"/>
  <c r="AE104" i="3"/>
  <c r="AF104" i="3"/>
  <c r="AG104" i="3"/>
  <c r="AH104" i="3"/>
  <c r="AI104" i="3"/>
  <c r="AX104" i="3"/>
  <c r="AB108" i="3"/>
  <c r="AE108" i="3"/>
  <c r="AF108" i="3"/>
  <c r="AG108" i="3"/>
  <c r="AB112" i="3"/>
  <c r="AX112" i="3"/>
  <c r="BA112" i="3"/>
  <c r="BB112" i="3"/>
  <c r="BC112" i="3"/>
  <c r="BD112" i="3"/>
  <c r="AB116" i="3"/>
  <c r="AE116" i="3"/>
  <c r="AF116" i="3"/>
  <c r="AG116" i="3"/>
  <c r="AH116" i="3"/>
  <c r="AI116" i="3"/>
  <c r="AX116" i="3"/>
  <c r="BA116" i="3"/>
  <c r="BB116" i="3"/>
  <c r="BC116" i="3"/>
  <c r="BD116" i="3"/>
  <c r="BE116" i="3"/>
  <c r="AB120" i="3"/>
  <c r="AE120" i="3"/>
  <c r="AF120" i="3"/>
  <c r="AG120" i="3"/>
  <c r="AH120" i="3"/>
  <c r="AX120" i="3"/>
  <c r="BA120" i="3"/>
  <c r="BB120" i="3"/>
  <c r="BC120" i="3"/>
  <c r="BD120" i="3"/>
  <c r="AX43" i="3"/>
  <c r="BA43" i="3"/>
  <c r="AB50" i="3"/>
  <c r="AE50" i="3"/>
  <c r="AF50" i="3"/>
  <c r="AG50" i="3"/>
  <c r="AX50" i="3"/>
  <c r="BA50" i="3"/>
  <c r="AX53" i="3"/>
  <c r="BA53" i="3"/>
  <c r="BB53" i="3"/>
  <c r="BC53" i="3"/>
  <c r="AB55" i="3"/>
  <c r="AB57" i="3"/>
  <c r="AE57" i="3"/>
  <c r="AF57" i="3"/>
  <c r="AG57" i="3"/>
  <c r="AX57" i="3"/>
  <c r="BA57" i="3"/>
  <c r="BB57" i="3"/>
  <c r="BC57" i="3"/>
  <c r="AB59" i="3"/>
  <c r="AE59" i="3"/>
  <c r="AF59" i="3"/>
  <c r="AG59" i="3"/>
  <c r="AB61" i="3"/>
  <c r="AE61" i="3"/>
  <c r="AF61" i="3"/>
  <c r="AG61" i="3"/>
  <c r="AX61" i="3"/>
  <c r="BD61" i="3"/>
  <c r="BE61" i="3"/>
  <c r="BA61" i="3"/>
  <c r="BB61" i="3"/>
  <c r="BC61" i="3"/>
  <c r="AB62" i="3"/>
  <c r="AE62" i="3"/>
  <c r="AF62" i="3"/>
  <c r="AG62" i="3"/>
  <c r="AB63" i="3"/>
  <c r="AE63" i="3"/>
  <c r="AF63" i="3"/>
  <c r="AG63" i="3"/>
  <c r="AB64" i="3"/>
  <c r="AX64" i="3"/>
  <c r="BA64" i="3"/>
  <c r="BB64" i="3"/>
  <c r="BC64" i="3"/>
  <c r="BD64" i="3"/>
  <c r="BE64" i="3"/>
  <c r="AB78" i="3"/>
  <c r="AE78" i="3"/>
  <c r="AF78" i="3"/>
  <c r="AG78" i="3"/>
  <c r="AH78" i="3"/>
  <c r="AX82" i="3"/>
  <c r="BA82" i="3"/>
  <c r="BB82" i="3"/>
  <c r="BC82" i="3"/>
  <c r="AX84" i="3"/>
  <c r="BA84" i="3"/>
  <c r="BB84" i="3"/>
  <c r="BC84" i="3"/>
  <c r="BD84" i="3"/>
  <c r="AX88" i="3"/>
  <c r="BA88" i="3"/>
  <c r="BB88" i="3"/>
  <c r="BC88" i="3"/>
  <c r="BD88" i="3"/>
  <c r="BE88" i="3"/>
  <c r="AB92" i="3"/>
  <c r="AE92" i="3"/>
  <c r="AF92" i="3"/>
  <c r="AG92" i="3"/>
  <c r="AX92" i="3"/>
  <c r="BA92" i="3"/>
  <c r="BB92" i="3"/>
  <c r="BC92" i="3"/>
  <c r="BD92" i="3"/>
  <c r="BE92" i="3"/>
  <c r="AX96" i="3"/>
  <c r="AX105" i="3"/>
  <c r="BA105" i="3"/>
  <c r="BB105" i="3"/>
  <c r="BC105" i="3"/>
  <c r="AX117" i="3"/>
  <c r="BA117" i="3"/>
  <c r="BB117" i="3"/>
  <c r="BC117" i="3"/>
  <c r="AX121" i="3"/>
  <c r="BA121" i="3"/>
  <c r="BB121" i="3"/>
  <c r="BC121" i="3"/>
  <c r="AX108" i="3"/>
  <c r="BA108" i="3"/>
  <c r="BB108" i="3"/>
  <c r="BC108" i="3"/>
  <c r="AX109" i="3"/>
  <c r="BA109" i="3"/>
  <c r="BB109" i="3"/>
  <c r="BC109" i="3"/>
  <c r="AB77" i="3"/>
  <c r="AE77" i="3"/>
  <c r="AF77" i="3"/>
  <c r="AG77" i="3"/>
  <c r="AH77" i="3"/>
  <c r="AB56" i="3"/>
  <c r="AE56" i="3"/>
  <c r="AF56" i="3"/>
  <c r="AG56" i="3"/>
  <c r="AB60" i="3"/>
  <c r="AE60" i="3"/>
  <c r="AF60" i="3"/>
  <c r="AG60" i="3"/>
  <c r="AH60" i="3"/>
  <c r="AB68" i="3"/>
  <c r="AE68" i="3"/>
  <c r="AF68" i="3"/>
  <c r="AG68" i="3"/>
  <c r="AH68" i="3"/>
  <c r="AI68" i="3"/>
  <c r="AB72" i="3"/>
  <c r="AE72" i="3"/>
  <c r="AF72" i="3"/>
  <c r="AG72" i="3"/>
  <c r="AH72" i="3"/>
  <c r="AB93" i="3"/>
  <c r="AE93" i="3"/>
  <c r="AF93" i="3"/>
  <c r="AG93" i="3"/>
  <c r="AH93" i="3"/>
  <c r="BA97" i="3"/>
  <c r="BB97" i="3"/>
  <c r="BC97" i="3"/>
  <c r="AB69" i="3"/>
  <c r="AE69" i="3"/>
  <c r="AF69" i="3"/>
  <c r="AG69" i="3"/>
  <c r="AB73" i="3"/>
  <c r="AE73" i="3"/>
  <c r="AF73" i="3"/>
  <c r="AG73" i="3"/>
  <c r="AX87" i="3"/>
  <c r="BD87" i="3"/>
  <c r="BA87" i="3"/>
  <c r="BB87" i="3"/>
  <c r="BC87" i="3"/>
  <c r="AE52" i="3"/>
  <c r="AF52" i="3"/>
  <c r="AG52" i="3"/>
  <c r="AX33" i="3"/>
  <c r="BA33" i="3"/>
  <c r="AX37" i="3"/>
  <c r="BA37" i="3"/>
  <c r="BB37" i="3"/>
  <c r="BC37" i="3"/>
  <c r="AX41" i="3"/>
  <c r="BA41" i="3"/>
  <c r="AB3" i="3"/>
  <c r="AB30" i="3"/>
  <c r="AE30" i="3"/>
  <c r="AE14" i="3"/>
  <c r="AB18" i="3"/>
  <c r="AE18" i="3"/>
  <c r="AF18" i="3"/>
  <c r="AG18" i="3"/>
  <c r="AB20" i="3"/>
  <c r="AB22" i="3"/>
  <c r="AE22" i="3"/>
  <c r="AB89" i="3"/>
  <c r="AE89" i="3"/>
  <c r="AF89" i="3"/>
  <c r="AG89" i="3"/>
  <c r="AH89" i="3"/>
  <c r="AB6" i="3"/>
  <c r="AE6" i="3"/>
  <c r="AF6" i="3"/>
  <c r="AB5" i="3"/>
  <c r="AE5" i="3"/>
  <c r="AB24" i="3"/>
  <c r="AE24" i="3"/>
  <c r="AF24" i="3"/>
  <c r="AG24" i="3"/>
  <c r="AB28" i="3"/>
  <c r="AE28" i="3"/>
  <c r="AF28" i="3"/>
  <c r="AG28" i="3"/>
  <c r="AB31" i="3"/>
  <c r="AE31" i="3"/>
  <c r="AF31" i="3"/>
  <c r="AG31" i="3"/>
  <c r="AH31" i="3"/>
  <c r="AB16" i="3"/>
  <c r="AE16" i="3"/>
  <c r="AF16" i="3"/>
  <c r="AG16" i="3"/>
  <c r="AH16" i="3"/>
  <c r="AI16" i="3"/>
  <c r="AX11" i="3"/>
  <c r="BA11" i="3"/>
  <c r="BB11" i="3"/>
  <c r="BC11" i="3"/>
  <c r="BD11" i="3"/>
  <c r="AE12" i="3"/>
  <c r="AF12" i="3"/>
  <c r="AG12" i="3"/>
  <c r="AB34" i="3"/>
  <c r="AE34" i="3"/>
  <c r="AG34" i="3"/>
  <c r="AH34" i="3"/>
  <c r="AI34" i="3"/>
  <c r="AE35" i="3"/>
  <c r="AB37" i="3"/>
  <c r="AE37" i="3"/>
  <c r="AE38" i="3"/>
  <c r="AB40" i="3"/>
  <c r="AE40" i="3"/>
  <c r="AB41" i="3"/>
  <c r="AE41" i="3"/>
  <c r="AB27" i="3"/>
  <c r="AE27" i="3"/>
  <c r="AB32" i="3"/>
  <c r="AE32" i="3"/>
  <c r="AB15" i="3"/>
  <c r="AH15" i="3"/>
  <c r="AE15" i="3"/>
  <c r="AF15" i="3"/>
  <c r="AG15" i="3"/>
  <c r="AB17" i="3"/>
  <c r="AE17" i="3"/>
  <c r="AF17" i="3"/>
  <c r="AG17" i="3"/>
  <c r="AB19" i="3"/>
  <c r="AE19" i="3"/>
  <c r="AB21" i="3"/>
  <c r="AE21" i="3"/>
  <c r="AB9" i="3"/>
  <c r="AE9" i="3"/>
  <c r="AF9" i="3"/>
  <c r="AG9" i="3"/>
  <c r="AB4" i="3"/>
  <c r="AF7" i="3"/>
  <c r="AG7" i="3"/>
  <c r="AF25" i="3"/>
  <c r="AG25" i="3"/>
  <c r="BA35" i="3"/>
  <c r="AX38" i="3"/>
  <c r="BA38" i="3"/>
  <c r="BB38" i="3"/>
  <c r="BC38" i="3"/>
  <c r="AX40" i="3"/>
  <c r="BA40" i="3"/>
  <c r="BB40" i="3"/>
  <c r="BC40" i="3"/>
  <c r="AX39" i="3"/>
  <c r="BA39" i="3"/>
  <c r="BB39" i="3"/>
  <c r="BC39" i="3"/>
  <c r="AX25" i="3"/>
  <c r="BA25" i="3"/>
  <c r="AX31" i="3"/>
  <c r="BA31" i="3"/>
  <c r="BB31" i="3"/>
  <c r="BC31" i="3"/>
  <c r="AX21" i="3"/>
  <c r="BA21" i="3"/>
  <c r="BA23" i="3"/>
  <c r="BB23" i="3"/>
  <c r="BC23" i="3"/>
  <c r="AX49" i="3"/>
  <c r="BA49" i="3"/>
  <c r="BB49" i="3"/>
  <c r="BC49" i="3"/>
  <c r="BB44" i="3"/>
  <c r="BC44" i="3"/>
  <c r="BD44" i="3"/>
  <c r="BA15" i="3"/>
  <c r="BB15" i="3"/>
  <c r="BC15" i="3"/>
  <c r="AX14" i="3"/>
  <c r="AX16" i="3"/>
  <c r="BA16" i="3"/>
  <c r="BB16" i="3"/>
  <c r="BC16" i="3"/>
  <c r="BA17" i="3"/>
  <c r="BB17" i="3"/>
  <c r="BC17" i="3"/>
  <c r="AX18" i="3"/>
  <c r="BA18" i="3"/>
  <c r="BB18" i="3"/>
  <c r="BC18" i="3"/>
  <c r="BD18" i="3"/>
  <c r="AX20" i="3"/>
  <c r="BA20" i="3"/>
  <c r="BB20" i="3"/>
  <c r="BC20" i="3"/>
  <c r="BD57" i="3"/>
  <c r="BE57" i="3"/>
  <c r="BC6" i="3"/>
  <c r="AX69" i="3"/>
  <c r="BA69" i="3"/>
  <c r="BB69" i="3"/>
  <c r="BC69" i="3"/>
  <c r="BD69" i="3"/>
  <c r="AB70" i="3"/>
  <c r="AE70" i="3"/>
  <c r="AF70" i="3"/>
  <c r="AG70" i="3"/>
  <c r="AB71" i="3"/>
  <c r="AB75" i="3"/>
  <c r="AE75" i="3"/>
  <c r="AF75" i="3"/>
  <c r="AG75" i="3"/>
  <c r="AB81" i="3"/>
  <c r="AE81" i="3"/>
  <c r="AF81" i="3"/>
  <c r="AG81" i="3"/>
  <c r="AX81" i="3"/>
  <c r="BA81" i="3"/>
  <c r="BB81" i="3"/>
  <c r="BC81" i="3"/>
  <c r="BD81" i="3"/>
  <c r="AE45" i="3"/>
  <c r="AF45" i="3"/>
  <c r="AG45" i="3"/>
  <c r="AB48" i="3"/>
  <c r="AX56" i="3"/>
  <c r="BA56" i="3"/>
  <c r="BB56" i="3"/>
  <c r="BC56" i="3"/>
  <c r="BD56" i="3"/>
  <c r="AX60" i="3"/>
  <c r="AB66" i="3"/>
  <c r="AE49" i="3"/>
  <c r="AB51" i="3"/>
  <c r="AE51" i="3"/>
  <c r="AX52" i="3"/>
  <c r="BA52" i="3"/>
  <c r="BB52" i="3"/>
  <c r="BC52" i="3"/>
  <c r="BD52" i="3"/>
  <c r="BE52" i="3"/>
  <c r="AX10" i="3"/>
  <c r="BA10" i="3"/>
  <c r="BB10" i="3"/>
  <c r="BC10" i="3"/>
  <c r="AB33" i="3"/>
  <c r="AE33" i="3"/>
  <c r="AF33" i="3"/>
  <c r="AG33" i="3"/>
  <c r="AH33" i="3"/>
  <c r="AX28" i="3"/>
  <c r="BA28" i="3"/>
  <c r="BB28" i="3"/>
  <c r="BC28" i="3"/>
  <c r="BD28" i="3"/>
  <c r="AX30" i="3"/>
  <c r="BA30" i="3"/>
  <c r="BB30" i="3"/>
  <c r="BC30" i="3"/>
  <c r="BD30" i="3"/>
  <c r="AX32" i="3"/>
  <c r="BA32" i="3"/>
  <c r="BB32" i="3"/>
  <c r="AX22" i="3"/>
  <c r="BA22" i="3"/>
  <c r="BB22" i="3"/>
  <c r="BC22" i="3"/>
  <c r="BB35" i="3"/>
  <c r="BC35" i="3"/>
  <c r="BD35" i="3"/>
  <c r="AF35" i="3"/>
  <c r="AG35" i="3"/>
  <c r="AB11" i="3"/>
  <c r="AE11" i="3"/>
  <c r="AF11" i="3"/>
  <c r="AG11" i="3"/>
  <c r="AI93" i="3"/>
  <c r="AE64" i="3"/>
  <c r="AF64" i="3"/>
  <c r="AG64" i="3"/>
  <c r="AE113" i="3"/>
  <c r="AF113" i="3"/>
  <c r="AG113" i="3"/>
  <c r="AH113" i="3"/>
  <c r="AI113" i="3"/>
  <c r="AJ113" i="3"/>
  <c r="AJ65" i="3"/>
  <c r="AK65" i="3"/>
  <c r="AL65" i="3"/>
  <c r="BF88" i="3"/>
  <c r="BG88" i="3"/>
  <c r="BH88" i="3"/>
  <c r="AJ104" i="3"/>
  <c r="AK104" i="3"/>
  <c r="AL104" i="3"/>
  <c r="AE55" i="3"/>
  <c r="AF55" i="3"/>
  <c r="AG55" i="3"/>
  <c r="BA104" i="3"/>
  <c r="BB104" i="3"/>
  <c r="BC104" i="3"/>
  <c r="BD104" i="3"/>
  <c r="BC32" i="3"/>
  <c r="BA60" i="3"/>
  <c r="BB60" i="3"/>
  <c r="BC60" i="3"/>
  <c r="BD60" i="3"/>
  <c r="BF57" i="3"/>
  <c r="BG57" i="3"/>
  <c r="BH57" i="3"/>
  <c r="BE26" i="3"/>
  <c r="BD107" i="3"/>
  <c r="BD115" i="3"/>
  <c r="BE115" i="3"/>
  <c r="BD99" i="3"/>
  <c r="BE99" i="3"/>
  <c r="BC19" i="3"/>
  <c r="AK113" i="3"/>
  <c r="AL113" i="3"/>
  <c r="AE20" i="3"/>
  <c r="BA3" i="3"/>
  <c r="BB3" i="3"/>
  <c r="BC3" i="3"/>
  <c r="BD3" i="3"/>
  <c r="BF52" i="3"/>
  <c r="BG52" i="3"/>
  <c r="BH52" i="3"/>
  <c r="AE48" i="3"/>
  <c r="AF48" i="3"/>
  <c r="AG48" i="3"/>
  <c r="AJ34" i="3"/>
  <c r="AK34" i="3"/>
  <c r="AL34" i="3"/>
  <c r="AE3" i="3"/>
  <c r="AF3" i="3"/>
  <c r="AG3" i="3"/>
  <c r="AH3" i="3"/>
  <c r="AI76" i="3"/>
  <c r="AJ76" i="3"/>
  <c r="AI97" i="3"/>
  <c r="AJ97" i="3"/>
  <c r="AK97" i="3"/>
  <c r="AL97" i="3"/>
  <c r="BE119" i="3"/>
  <c r="BE22" i="3"/>
  <c r="BF64" i="3"/>
  <c r="AE26" i="3"/>
  <c r="AF26" i="3"/>
  <c r="AG26" i="3"/>
  <c r="AH26" i="3"/>
  <c r="BA63" i="3"/>
  <c r="BB63" i="3"/>
  <c r="BC63" i="3"/>
  <c r="BA79" i="3"/>
  <c r="AE106" i="3"/>
  <c r="AG118" i="3"/>
  <c r="AH118" i="3"/>
  <c r="AE118" i="3"/>
  <c r="AF118" i="3"/>
  <c r="BE18" i="3"/>
  <c r="BF18" i="3"/>
  <c r="BF116" i="3"/>
  <c r="BF115" i="3"/>
  <c r="AJ35" i="3"/>
  <c r="AK35" i="3"/>
  <c r="AL35" i="3"/>
  <c r="BF61" i="3"/>
  <c r="AI117" i="3"/>
  <c r="AJ117" i="3"/>
  <c r="AK117" i="3"/>
  <c r="AL117" i="3"/>
  <c r="BA95" i="3"/>
  <c r="BB95" i="3"/>
  <c r="BC95" i="3"/>
  <c r="AE85" i="3"/>
  <c r="AF85" i="3"/>
  <c r="AG85" i="3"/>
  <c r="AE114" i="3"/>
  <c r="BD100" i="3"/>
  <c r="AH7" i="3"/>
  <c r="BF8" i="3"/>
  <c r="AH10" i="3"/>
  <c r="AI10" i="3"/>
  <c r="AF38" i="3"/>
  <c r="AG38" i="3"/>
  <c r="AH38" i="3"/>
  <c r="AH28" i="3"/>
  <c r="AX51" i="3"/>
  <c r="BA51" i="3"/>
  <c r="BB50" i="3"/>
  <c r="BC50" i="3"/>
  <c r="AX54" i="3"/>
  <c r="AH55" i="3"/>
  <c r="AX55" i="3"/>
  <c r="AX58" i="3"/>
  <c r="BA58" i="3"/>
  <c r="BB58" i="3"/>
  <c r="BC58" i="3"/>
  <c r="AX59" i="3"/>
  <c r="AX62" i="3"/>
  <c r="BA62" i="3"/>
  <c r="BB62" i="3"/>
  <c r="BC62" i="3"/>
  <c r="BD62" i="3"/>
  <c r="AX66" i="3"/>
  <c r="BA66" i="3"/>
  <c r="BB66" i="3"/>
  <c r="BC66" i="3"/>
  <c r="AX67" i="3"/>
  <c r="AH70" i="3"/>
  <c r="AX70" i="3"/>
  <c r="BA70" i="3"/>
  <c r="BB70" i="3"/>
  <c r="BC70" i="3"/>
  <c r="AX71" i="3"/>
  <c r="AH75" i="3"/>
  <c r="AX75" i="3"/>
  <c r="BB79" i="3"/>
  <c r="BC79" i="3"/>
  <c r="BD79" i="3"/>
  <c r="AX83" i="3"/>
  <c r="AB86" i="3"/>
  <c r="AE86" i="3"/>
  <c r="AF86" i="3"/>
  <c r="AB87" i="3"/>
  <c r="AB90" i="3"/>
  <c r="AB91" i="3"/>
  <c r="BD93" i="3"/>
  <c r="BE93" i="3"/>
  <c r="AB94" i="3"/>
  <c r="BD94" i="3"/>
  <c r="AB95" i="3"/>
  <c r="AB98" i="3"/>
  <c r="AE98" i="3"/>
  <c r="AB99" i="3"/>
  <c r="AE99" i="3"/>
  <c r="AF99" i="3"/>
  <c r="AG99" i="3"/>
  <c r="AB102" i="3"/>
  <c r="AB103" i="3"/>
  <c r="AE103" i="3"/>
  <c r="AF103" i="3"/>
  <c r="AG103" i="3"/>
  <c r="AH103" i="3"/>
  <c r="AI103" i="3"/>
  <c r="AF106" i="3"/>
  <c r="AG106" i="3"/>
  <c r="AH106" i="3"/>
  <c r="AB107" i="3"/>
  <c r="AB110" i="3"/>
  <c r="AB111" i="3"/>
  <c r="AE111" i="3"/>
  <c r="AF111" i="3"/>
  <c r="AG111" i="3"/>
  <c r="AH111" i="3"/>
  <c r="AI111" i="3"/>
  <c r="AF114" i="3"/>
  <c r="AG114" i="3"/>
  <c r="AH114" i="3"/>
  <c r="AB115" i="3"/>
  <c r="AE115" i="3"/>
  <c r="AF115" i="3"/>
  <c r="AG115" i="3"/>
  <c r="AB119" i="3"/>
  <c r="AE119" i="3"/>
  <c r="AF119" i="3"/>
  <c r="AG119" i="3"/>
  <c r="BD121" i="3"/>
  <c r="BE121" i="3"/>
  <c r="BF34" i="3"/>
  <c r="BQ34" i="3"/>
  <c r="AI77" i="3"/>
  <c r="BE72" i="3"/>
  <c r="AJ16" i="3"/>
  <c r="AK16" i="3"/>
  <c r="AL16" i="3"/>
  <c r="AI31" i="3"/>
  <c r="AJ31" i="3"/>
  <c r="AK31" i="3"/>
  <c r="AL31" i="3"/>
  <c r="BD21" i="3"/>
  <c r="BD31" i="3"/>
  <c r="AH29" i="3"/>
  <c r="AH12" i="3"/>
  <c r="AH5" i="3"/>
  <c r="AI89" i="3"/>
  <c r="AJ89" i="3"/>
  <c r="AK89" i="3"/>
  <c r="AL89" i="3"/>
  <c r="AH18" i="3"/>
  <c r="AJ93" i="3"/>
  <c r="AK93" i="3"/>
  <c r="AL93" i="3"/>
  <c r="AJ68" i="3"/>
  <c r="AI60" i="3"/>
  <c r="BF92" i="3"/>
  <c r="AH92" i="3"/>
  <c r="BD50" i="3"/>
  <c r="BE50" i="3"/>
  <c r="AI120" i="3"/>
  <c r="AJ120" i="3"/>
  <c r="BE112" i="3"/>
  <c r="BD80" i="3"/>
  <c r="BE80" i="3"/>
  <c r="AK76" i="3"/>
  <c r="AL76" i="3"/>
  <c r="BA77" i="3"/>
  <c r="BB77" i="3"/>
  <c r="BC77" i="3"/>
  <c r="BD77" i="3"/>
  <c r="BE77" i="3"/>
  <c r="BD32" i="3"/>
  <c r="BE32" i="3"/>
  <c r="BF32" i="3"/>
  <c r="BD15" i="3"/>
  <c r="BD17" i="3"/>
  <c r="BD19" i="3"/>
  <c r="AF22" i="3"/>
  <c r="AG22" i="3"/>
  <c r="AH22" i="3"/>
  <c r="BD23" i="3"/>
  <c r="BA91" i="3"/>
  <c r="BB91" i="3"/>
  <c r="BC91" i="3"/>
  <c r="BD91" i="3"/>
  <c r="AG6" i="3"/>
  <c r="BD7" i="3"/>
  <c r="BB9" i="3"/>
  <c r="BC9" i="3"/>
  <c r="BD9" i="3"/>
  <c r="BB29" i="3"/>
  <c r="BC29" i="3"/>
  <c r="BD29" i="3"/>
  <c r="BF29" i="3"/>
  <c r="AX73" i="3"/>
  <c r="BF77" i="3"/>
  <c r="AK120" i="3"/>
  <c r="AL120" i="3"/>
  <c r="BE79" i="3"/>
  <c r="BG64" i="3"/>
  <c r="BH64" i="3"/>
  <c r="AI114" i="3"/>
  <c r="AJ114" i="3"/>
  <c r="AK114" i="3"/>
  <c r="AL114" i="3"/>
  <c r="BE100" i="3"/>
  <c r="BF100" i="3"/>
  <c r="BA73" i="3"/>
  <c r="BB73" i="3"/>
  <c r="BC73" i="3"/>
  <c r="BD73" i="3"/>
  <c r="BE29" i="3"/>
  <c r="BE7" i="3"/>
  <c r="BF7" i="3"/>
  <c r="BE17" i="3"/>
  <c r="BF17" i="3"/>
  <c r="BG92" i="3"/>
  <c r="BH92" i="3"/>
  <c r="AI29" i="3"/>
  <c r="AJ29" i="3"/>
  <c r="AK29" i="3"/>
  <c r="AL29" i="3"/>
  <c r="BF121" i="3"/>
  <c r="AJ111" i="3"/>
  <c r="AK111" i="3"/>
  <c r="AL111" i="3"/>
  <c r="AE110" i="3"/>
  <c r="AF110" i="3"/>
  <c r="AG110" i="3"/>
  <c r="AH110" i="3"/>
  <c r="AE107" i="3"/>
  <c r="AF107" i="3"/>
  <c r="AG107" i="3"/>
  <c r="AJ103" i="3"/>
  <c r="AK103" i="3"/>
  <c r="AL103" i="3"/>
  <c r="AE102" i="3"/>
  <c r="AF102" i="3"/>
  <c r="AG102" i="3"/>
  <c r="AH102" i="3"/>
  <c r="AI102" i="3"/>
  <c r="BE94" i="3"/>
  <c r="BF94" i="3"/>
  <c r="BF93" i="3"/>
  <c r="BQ93" i="3"/>
  <c r="AE90" i="3"/>
  <c r="AF90" i="3"/>
  <c r="AG90" i="3"/>
  <c r="AG86" i="3"/>
  <c r="AH86" i="3"/>
  <c r="AI86" i="3"/>
  <c r="BA83" i="3"/>
  <c r="BB83" i="3"/>
  <c r="BC83" i="3"/>
  <c r="AI78" i="3"/>
  <c r="BA71" i="3"/>
  <c r="BB71" i="3"/>
  <c r="BC71" i="3"/>
  <c r="BD71" i="3"/>
  <c r="AJ70" i="3"/>
  <c r="AK70" i="3"/>
  <c r="AL70" i="3"/>
  <c r="AI70" i="3"/>
  <c r="AI67" i="3"/>
  <c r="AJ67" i="3"/>
  <c r="AK67" i="3"/>
  <c r="AL67" i="3"/>
  <c r="BE62" i="3"/>
  <c r="BA59" i="3"/>
  <c r="BB59" i="3"/>
  <c r="BC59" i="3"/>
  <c r="BD59" i="3"/>
  <c r="BE12" i="3"/>
  <c r="BF12" i="3"/>
  <c r="BQ12" i="3"/>
  <c r="BG8" i="3"/>
  <c r="BH8" i="3"/>
  <c r="BE9" i="3"/>
  <c r="BG61" i="3"/>
  <c r="BH61" i="3"/>
  <c r="BG115" i="3"/>
  <c r="BH115" i="3"/>
  <c r="BG116" i="3"/>
  <c r="BH116" i="3"/>
  <c r="BG18" i="3"/>
  <c r="BH18" i="3"/>
  <c r="AI22" i="3"/>
  <c r="AJ22" i="3"/>
  <c r="AK22" i="3"/>
  <c r="AL22" i="3"/>
  <c r="BE19" i="3"/>
  <c r="BE15" i="3"/>
  <c r="BF15" i="3"/>
  <c r="BE76" i="3"/>
  <c r="BF76" i="3"/>
  <c r="BG76" i="3"/>
  <c r="BF50" i="3"/>
  <c r="AK68" i="3"/>
  <c r="AL68" i="3"/>
  <c r="AI18" i="3"/>
  <c r="AI5" i="3"/>
  <c r="AJ5" i="3"/>
  <c r="AK5" i="3"/>
  <c r="AL5" i="3"/>
  <c r="AI12" i="3"/>
  <c r="AJ12" i="3"/>
  <c r="AK12" i="3"/>
  <c r="AL12" i="3"/>
  <c r="BE21" i="3"/>
  <c r="BF21" i="3"/>
  <c r="BG34" i="3"/>
  <c r="BH34" i="3"/>
  <c r="AH119" i="3"/>
  <c r="AH115" i="3"/>
  <c r="AH99" i="3"/>
  <c r="AF98" i="3"/>
  <c r="AG98" i="3"/>
  <c r="AH98" i="3"/>
  <c r="AE94" i="3"/>
  <c r="AF94" i="3"/>
  <c r="AG94" i="3"/>
  <c r="AH94" i="3"/>
  <c r="AE87" i="3"/>
  <c r="AF87" i="3"/>
  <c r="AG87" i="3"/>
  <c r="AH87" i="3"/>
  <c r="BA75" i="3"/>
  <c r="BB75" i="3"/>
  <c r="BC75" i="3"/>
  <c r="BD75" i="3"/>
  <c r="AJ75" i="3"/>
  <c r="AK75" i="3"/>
  <c r="AL75" i="3"/>
  <c r="AI75" i="3"/>
  <c r="BA67" i="3"/>
  <c r="BB67" i="3"/>
  <c r="BC67" i="3"/>
  <c r="BD67" i="3"/>
  <c r="BE67" i="3"/>
  <c r="BD66" i="3"/>
  <c r="BD58" i="3"/>
  <c r="BE58" i="3"/>
  <c r="BA55" i="3"/>
  <c r="BB55" i="3"/>
  <c r="BC55" i="3"/>
  <c r="BD55" i="3"/>
  <c r="AI55" i="3"/>
  <c r="BB51" i="3"/>
  <c r="BC51" i="3"/>
  <c r="BD51" i="3"/>
  <c r="AI28" i="3"/>
  <c r="AJ28" i="3"/>
  <c r="AJ10" i="3"/>
  <c r="AI7" i="3"/>
  <c r="AJ7" i="3"/>
  <c r="AK7" i="3"/>
  <c r="AL7" i="3"/>
  <c r="BF3" i="3"/>
  <c r="BE3" i="3"/>
  <c r="AK28" i="3"/>
  <c r="AL28" i="3"/>
  <c r="BF67" i="3"/>
  <c r="BG67" i="3"/>
  <c r="BH67" i="3"/>
  <c r="BH76" i="3"/>
  <c r="BQ76" i="3"/>
  <c r="BG12" i="3"/>
  <c r="BH12" i="3"/>
  <c r="BE59" i="3"/>
  <c r="AJ102" i="3"/>
  <c r="AK102" i="3"/>
  <c r="AL102" i="3"/>
  <c r="BG17" i="3"/>
  <c r="BH17" i="3"/>
  <c r="AK10" i="3"/>
  <c r="AL10" i="3"/>
  <c r="AJ86" i="3"/>
  <c r="AK86" i="3"/>
  <c r="AL86" i="3"/>
  <c r="BG94" i="3"/>
  <c r="BH94" i="3"/>
  <c r="BE73" i="3"/>
  <c r="BF73" i="3"/>
  <c r="BG3" i="3"/>
  <c r="BH3" i="3"/>
  <c r="AI115" i="3"/>
  <c r="AJ115" i="3"/>
  <c r="BG15" i="3"/>
  <c r="BH15" i="3"/>
  <c r="BG93" i="3"/>
  <c r="BH93" i="3"/>
  <c r="BG121" i="3"/>
  <c r="BH121" i="3"/>
  <c r="BG100" i="3"/>
  <c r="BH100" i="3"/>
  <c r="BG77" i="3"/>
  <c r="BH77" i="3"/>
  <c r="AI99" i="3"/>
  <c r="AJ99" i="3"/>
  <c r="AK99" i="3"/>
  <c r="AL99" i="3"/>
  <c r="BR34" i="3"/>
  <c r="AK115" i="3"/>
  <c r="AL115" i="3"/>
  <c r="BR93" i="3"/>
  <c r="BG73" i="3"/>
  <c r="BH73" i="3"/>
  <c r="BR12" i="3"/>
  <c r="BR76" i="3"/>
  <c r="BQ67" i="3"/>
  <c r="AI87" i="3"/>
  <c r="AJ87" i="3"/>
  <c r="AK87" i="3"/>
  <c r="AL87" i="3"/>
  <c r="BG50" i="3"/>
  <c r="BH50" i="3"/>
  <c r="BQ7" i="3"/>
  <c r="BG7" i="3"/>
  <c r="BH7" i="3"/>
  <c r="BG32" i="3"/>
  <c r="BH32" i="3"/>
  <c r="BG72" i="3"/>
  <c r="BH72" i="3"/>
  <c r="BE66" i="3"/>
  <c r="BF66" i="3"/>
  <c r="BE71" i="3"/>
  <c r="BF71" i="3"/>
  <c r="BE23" i="3"/>
  <c r="BF23" i="3"/>
  <c r="AI26" i="3"/>
  <c r="AJ26" i="3"/>
  <c r="AK26" i="3"/>
  <c r="AL26" i="3"/>
  <c r="AI98" i="3"/>
  <c r="AJ98" i="3"/>
  <c r="AK98" i="3"/>
  <c r="AL98" i="3"/>
  <c r="AI92" i="3"/>
  <c r="AJ92" i="3"/>
  <c r="BR67" i="3"/>
  <c r="BF58" i="3"/>
  <c r="AI94" i="3"/>
  <c r="AJ94" i="3"/>
  <c r="AI110" i="3"/>
  <c r="AJ110" i="3"/>
  <c r="AK110" i="3"/>
  <c r="AL110" i="3"/>
  <c r="AJ23" i="3"/>
  <c r="AK23" i="3"/>
  <c r="AL23" i="3"/>
  <c r="BG29" i="3"/>
  <c r="BH29" i="3"/>
  <c r="BQ29" i="3"/>
  <c r="AI38" i="3"/>
  <c r="AJ38" i="3"/>
  <c r="AK38" i="3"/>
  <c r="AL38" i="3"/>
  <c r="AI118" i="3"/>
  <c r="AJ118" i="3"/>
  <c r="AK118" i="3"/>
  <c r="AL118" i="3"/>
  <c r="BE60" i="3"/>
  <c r="BF60" i="3"/>
  <c r="BA14" i="3"/>
  <c r="BB14" i="3"/>
  <c r="BC14" i="3"/>
  <c r="BD14" i="3"/>
  <c r="AI119" i="3"/>
  <c r="AJ119" i="3"/>
  <c r="AK119" i="3"/>
  <c r="AL119" i="3"/>
  <c r="AI6" i="3"/>
  <c r="AJ6" i="3"/>
  <c r="AK6" i="3"/>
  <c r="AL6" i="3"/>
  <c r="BF22" i="3"/>
  <c r="BE97" i="3"/>
  <c r="BF97" i="3"/>
  <c r="BE51" i="3"/>
  <c r="BF51" i="3"/>
  <c r="BE55" i="3"/>
  <c r="BF55" i="3"/>
  <c r="BE75" i="3"/>
  <c r="BF75" i="3"/>
  <c r="BG21" i="3"/>
  <c r="BH21" i="3"/>
  <c r="AI3" i="3"/>
  <c r="AJ3" i="3"/>
  <c r="BF59" i="3"/>
  <c r="AE66" i="3"/>
  <c r="AF66" i="3"/>
  <c r="AG66" i="3"/>
  <c r="AH66" i="3"/>
  <c r="BF19" i="3"/>
  <c r="BF79" i="3"/>
  <c r="BA54" i="3"/>
  <c r="BB54" i="3"/>
  <c r="BC54" i="3"/>
  <c r="BD54" i="3"/>
  <c r="BF28" i="3"/>
  <c r="BE28" i="3"/>
  <c r="AE71" i="3"/>
  <c r="AF71" i="3"/>
  <c r="AG71" i="3"/>
  <c r="AH71" i="3"/>
  <c r="BF69" i="3"/>
  <c r="BE69" i="3"/>
  <c r="BF62" i="3"/>
  <c r="BE107" i="3"/>
  <c r="BF107" i="3"/>
  <c r="BE104" i="3"/>
  <c r="BF104" i="3"/>
  <c r="BE30" i="3"/>
  <c r="BF30" i="3"/>
  <c r="BF9" i="3"/>
  <c r="BE91" i="3"/>
  <c r="BF91" i="3"/>
  <c r="AE95" i="3"/>
  <c r="AF95" i="3"/>
  <c r="AG95" i="3"/>
  <c r="AH95" i="3"/>
  <c r="BE35" i="3"/>
  <c r="BF35" i="3"/>
  <c r="BE81" i="3"/>
  <c r="BF81" i="3"/>
  <c r="BF44" i="3"/>
  <c r="BE44" i="3"/>
  <c r="AI105" i="3"/>
  <c r="AJ105" i="3"/>
  <c r="AK105" i="3"/>
  <c r="AL105" i="3"/>
  <c r="AE91" i="3"/>
  <c r="AF91" i="3"/>
  <c r="AG91" i="3"/>
  <c r="AH91" i="3"/>
  <c r="BD83" i="3"/>
  <c r="AJ55" i="3"/>
  <c r="AK55" i="3"/>
  <c r="AL55" i="3"/>
  <c r="BQ115" i="3"/>
  <c r="AI15" i="3"/>
  <c r="AJ15" i="3"/>
  <c r="AK15" i="3"/>
  <c r="AL15" i="3"/>
  <c r="BE87" i="3"/>
  <c r="BF87" i="3"/>
  <c r="AI72" i="3"/>
  <c r="AJ72" i="3"/>
  <c r="BA96" i="3"/>
  <c r="BF84" i="3"/>
  <c r="BE84" i="3"/>
  <c r="BD6" i="3"/>
  <c r="BD37" i="3"/>
  <c r="AH107" i="3"/>
  <c r="AH90" i="3"/>
  <c r="AH11" i="3"/>
  <c r="AI33" i="3"/>
  <c r="AJ33" i="3"/>
  <c r="AK33" i="3"/>
  <c r="AL33" i="3"/>
  <c r="BE56" i="3"/>
  <c r="BF56" i="3"/>
  <c r="AE4" i="3"/>
  <c r="AF4" i="3"/>
  <c r="AG4" i="3"/>
  <c r="AH4" i="3"/>
  <c r="AH21" i="3"/>
  <c r="BE11" i="3"/>
  <c r="BF11" i="3"/>
  <c r="AJ77" i="3"/>
  <c r="BE120" i="3"/>
  <c r="BF120" i="3"/>
  <c r="BF119" i="3"/>
  <c r="BD10" i="3"/>
  <c r="BF36" i="3"/>
  <c r="BE36" i="3"/>
  <c r="AJ36" i="3"/>
  <c r="AK36" i="3"/>
  <c r="AL36" i="3"/>
  <c r="AI36" i="3"/>
  <c r="BD63" i="3"/>
  <c r="BA110" i="3"/>
  <c r="BB110" i="3"/>
  <c r="BC110" i="3"/>
  <c r="BD110" i="3"/>
  <c r="BF80" i="3"/>
  <c r="AJ18" i="3"/>
  <c r="AK18" i="3"/>
  <c r="AL18" i="3"/>
  <c r="BE31" i="3"/>
  <c r="BF31" i="3"/>
  <c r="AI106" i="3"/>
  <c r="AJ106" i="3"/>
  <c r="AK106" i="3"/>
  <c r="AL106" i="3"/>
  <c r="BD70" i="3"/>
  <c r="AJ60" i="3"/>
  <c r="AK60" i="3"/>
  <c r="AL60" i="3"/>
  <c r="AJ78" i="3"/>
  <c r="AK78" i="3"/>
  <c r="AL78" i="3"/>
  <c r="AI88" i="3"/>
  <c r="AJ88" i="3"/>
  <c r="AI24" i="3"/>
  <c r="AJ24" i="3"/>
  <c r="AK24" i="3"/>
  <c r="AL24" i="3"/>
  <c r="AH25" i="3"/>
  <c r="BD25" i="3"/>
  <c r="BF26" i="3"/>
  <c r="AF27" i="3"/>
  <c r="AG27" i="3"/>
  <c r="AF32" i="3"/>
  <c r="AG32" i="3"/>
  <c r="AH32" i="3"/>
  <c r="AI13" i="3"/>
  <c r="AJ13" i="3"/>
  <c r="AK13" i="3"/>
  <c r="AL13" i="3"/>
  <c r="BE13" i="3"/>
  <c r="BF13" i="3"/>
  <c r="BD20" i="3"/>
  <c r="AH27" i="3"/>
  <c r="AH57" i="3"/>
  <c r="BF112" i="3"/>
  <c r="AE112" i="3"/>
  <c r="AF112" i="3"/>
  <c r="AG112" i="3"/>
  <c r="AH112" i="3"/>
  <c r="BA90" i="3"/>
  <c r="BB90" i="3"/>
  <c r="BC90" i="3"/>
  <c r="BD90" i="3"/>
  <c r="BA5" i="3"/>
  <c r="BB5" i="3"/>
  <c r="BC5" i="3"/>
  <c r="BD5" i="3"/>
  <c r="BD39" i="3"/>
  <c r="AH17" i="3"/>
  <c r="AH19" i="3"/>
  <c r="AF21" i="3"/>
  <c r="AG21" i="3"/>
  <c r="AX111" i="3"/>
  <c r="BB113" i="3"/>
  <c r="BC113" i="3"/>
  <c r="BD113" i="3"/>
  <c r="AB121" i="3"/>
  <c r="AJ116" i="3"/>
  <c r="AK116" i="3"/>
  <c r="AL116" i="3"/>
  <c r="AE109" i="3"/>
  <c r="AF109" i="3"/>
  <c r="AG109" i="3"/>
  <c r="AH109" i="3"/>
  <c r="BD102" i="3"/>
  <c r="AH9" i="3"/>
  <c r="AH41" i="3"/>
  <c r="BD16" i="3"/>
  <c r="AF19" i="3"/>
  <c r="AG19" i="3"/>
  <c r="AF20" i="3"/>
  <c r="AG20" i="3"/>
  <c r="AH20" i="3"/>
  <c r="AB42" i="3"/>
  <c r="AE42" i="3"/>
  <c r="AF42" i="3"/>
  <c r="AG42" i="3"/>
  <c r="BB43" i="3"/>
  <c r="BC43" i="3"/>
  <c r="BD43" i="3"/>
  <c r="AB44" i="3"/>
  <c r="AE44" i="3"/>
  <c r="AF44" i="3"/>
  <c r="AG44" i="3"/>
  <c r="AH45" i="3"/>
  <c r="AX45" i="3"/>
  <c r="BA45" i="3"/>
  <c r="BB45" i="3"/>
  <c r="BC45" i="3"/>
  <c r="AB47" i="3"/>
  <c r="AH48" i="3"/>
  <c r="BD48" i="3"/>
  <c r="AF49" i="3"/>
  <c r="AG49" i="3"/>
  <c r="AH49" i="3"/>
  <c r="AB74" i="3"/>
  <c r="AB84" i="3"/>
  <c r="AH85" i="3"/>
  <c r="AX85" i="3"/>
  <c r="AX86" i="3"/>
  <c r="BA86" i="3"/>
  <c r="BB86" i="3"/>
  <c r="BC86" i="3"/>
  <c r="BD95" i="3"/>
  <c r="AB96" i="3"/>
  <c r="BB96" i="3"/>
  <c r="BC96" i="3"/>
  <c r="BD96" i="3"/>
  <c r="BA103" i="3"/>
  <c r="BB103" i="3"/>
  <c r="BC103" i="3"/>
  <c r="BD103" i="3"/>
  <c r="BF99" i="3"/>
  <c r="BD33" i="3"/>
  <c r="AH73" i="3"/>
  <c r="AH64" i="3"/>
  <c r="AH108" i="3"/>
  <c r="AE101" i="3"/>
  <c r="AF101" i="3"/>
  <c r="AG101" i="3"/>
  <c r="AH101" i="3"/>
  <c r="BD4" i="3"/>
  <c r="BD40" i="3"/>
  <c r="AF40" i="3"/>
  <c r="AG40" i="3"/>
  <c r="AH40" i="3"/>
  <c r="BD24" i="3"/>
  <c r="BB27" i="3"/>
  <c r="BC27" i="3"/>
  <c r="BD27" i="3"/>
  <c r="AH14" i="3"/>
  <c r="AH42" i="3"/>
  <c r="AB43" i="3"/>
  <c r="AF46" i="3"/>
  <c r="AG46" i="3"/>
  <c r="AH46" i="3"/>
  <c r="AX47" i="3"/>
  <c r="BD53" i="3"/>
  <c r="AB54" i="3"/>
  <c r="BD38" i="3"/>
  <c r="AF30" i="3"/>
  <c r="AG30" i="3"/>
  <c r="AH30" i="3"/>
  <c r="AH50" i="3"/>
  <c r="AH52" i="3"/>
  <c r="AB53" i="3"/>
  <c r="AH62" i="3"/>
  <c r="AH63" i="3"/>
  <c r="BB65" i="3"/>
  <c r="BC65" i="3"/>
  <c r="BD65" i="3"/>
  <c r="AX68" i="3"/>
  <c r="BD82" i="3"/>
  <c r="AB83" i="3"/>
  <c r="AX101" i="3"/>
  <c r="BD106" i="3"/>
  <c r="AH81" i="3"/>
  <c r="BD49" i="3"/>
  <c r="AH69" i="3"/>
  <c r="AH56" i="3"/>
  <c r="BD108" i="3"/>
  <c r="BD117" i="3"/>
  <c r="AH61" i="3"/>
  <c r="AE79" i="3"/>
  <c r="AF79" i="3"/>
  <c r="AG79" i="3"/>
  <c r="AH79" i="3"/>
  <c r="BA118" i="3"/>
  <c r="BB118" i="3"/>
  <c r="BC118" i="3"/>
  <c r="BD118" i="3"/>
  <c r="AH58" i="3"/>
  <c r="AF8" i="3"/>
  <c r="AG8" i="3"/>
  <c r="AH8" i="3"/>
  <c r="AF37" i="3"/>
  <c r="AG37" i="3"/>
  <c r="AH37" i="3"/>
  <c r="AF39" i="3"/>
  <c r="AG39" i="3"/>
  <c r="AH39" i="3"/>
  <c r="BB41" i="3"/>
  <c r="BC41" i="3"/>
  <c r="BD41" i="3"/>
  <c r="BB25" i="3"/>
  <c r="BC25" i="3"/>
  <c r="AF51" i="3"/>
  <c r="AG51" i="3"/>
  <c r="AH51" i="3"/>
  <c r="BA114" i="3"/>
  <c r="BB114" i="3"/>
  <c r="BC114" i="3"/>
  <c r="BD114" i="3"/>
  <c r="AB80" i="3"/>
  <c r="AE80" i="3"/>
  <c r="AF80" i="3"/>
  <c r="AG80" i="3"/>
  <c r="AF100" i="3"/>
  <c r="AG100" i="3"/>
  <c r="AH100" i="3"/>
  <c r="BB42" i="3"/>
  <c r="BC42" i="3"/>
  <c r="BD42" i="3"/>
  <c r="AH59" i="3"/>
  <c r="BD105" i="3"/>
  <c r="AX46" i="3"/>
  <c r="AH82" i="3"/>
  <c r="BD98" i="3"/>
  <c r="BD109" i="3"/>
  <c r="BB74" i="3"/>
  <c r="BC74" i="3"/>
  <c r="BD74" i="3"/>
  <c r="BB78" i="3"/>
  <c r="BC78" i="3"/>
  <c r="BD78" i="3"/>
  <c r="BD89" i="3"/>
  <c r="BE118" i="3"/>
  <c r="BF118" i="3"/>
  <c r="BE90" i="3"/>
  <c r="BF90" i="3"/>
  <c r="AK72" i="3"/>
  <c r="AL72" i="3"/>
  <c r="BQ72" i="3"/>
  <c r="BG81" i="3"/>
  <c r="BH81" i="3"/>
  <c r="BE42" i="3"/>
  <c r="BF42" i="3"/>
  <c r="BE103" i="3"/>
  <c r="BF103" i="3"/>
  <c r="AI32" i="3"/>
  <c r="AJ32" i="3"/>
  <c r="BQ120" i="3"/>
  <c r="BG120" i="3"/>
  <c r="BH120" i="3"/>
  <c r="BG87" i="3"/>
  <c r="BH87" i="3"/>
  <c r="BQ87" i="3"/>
  <c r="BG35" i="3"/>
  <c r="BH35" i="3"/>
  <c r="BQ35" i="3"/>
  <c r="AI71" i="3"/>
  <c r="AJ71" i="3"/>
  <c r="AK3" i="3"/>
  <c r="AL3" i="3"/>
  <c r="BQ3" i="3"/>
  <c r="AK92" i="3"/>
  <c r="AL92" i="3"/>
  <c r="BQ92" i="3"/>
  <c r="AI39" i="3"/>
  <c r="AJ39" i="3"/>
  <c r="AK39" i="3"/>
  <c r="AL39" i="3"/>
  <c r="BG31" i="3"/>
  <c r="BH31" i="3"/>
  <c r="BQ31" i="3"/>
  <c r="BE114" i="3"/>
  <c r="BF114" i="3"/>
  <c r="AI4" i="3"/>
  <c r="AJ4" i="3"/>
  <c r="AK4" i="3"/>
  <c r="AL4" i="3"/>
  <c r="BG30" i="3"/>
  <c r="BH30" i="3"/>
  <c r="BE14" i="3"/>
  <c r="BF14" i="3"/>
  <c r="BE65" i="3"/>
  <c r="BF65" i="3"/>
  <c r="BE41" i="3"/>
  <c r="BF41" i="3"/>
  <c r="BE96" i="3"/>
  <c r="BF96" i="3"/>
  <c r="BG13" i="3"/>
  <c r="BH13" i="3"/>
  <c r="BQ13" i="3"/>
  <c r="BE110" i="3"/>
  <c r="BF110" i="3"/>
  <c r="BG56" i="3"/>
  <c r="BH56" i="3"/>
  <c r="BG91" i="3"/>
  <c r="BH91" i="3"/>
  <c r="BQ91" i="3"/>
  <c r="AI66" i="3"/>
  <c r="AJ66" i="3"/>
  <c r="BQ75" i="3"/>
  <c r="BG75" i="3"/>
  <c r="BH75" i="3"/>
  <c r="BG60" i="3"/>
  <c r="BH60" i="3"/>
  <c r="BQ60" i="3"/>
  <c r="AI59" i="3"/>
  <c r="AJ59" i="3"/>
  <c r="BE108" i="3"/>
  <c r="BF108" i="3"/>
  <c r="AI62" i="3"/>
  <c r="AJ62" i="3"/>
  <c r="AK62" i="3"/>
  <c r="AL62" i="3"/>
  <c r="AI42" i="3"/>
  <c r="AJ42" i="3"/>
  <c r="AK42" i="3"/>
  <c r="AL42" i="3"/>
  <c r="BE24" i="3"/>
  <c r="BF24" i="3"/>
  <c r="AI73" i="3"/>
  <c r="AJ73" i="3"/>
  <c r="AI85" i="3"/>
  <c r="AJ85" i="3"/>
  <c r="AK85" i="3"/>
  <c r="AL85" i="3"/>
  <c r="AE121" i="3"/>
  <c r="AF121" i="3"/>
  <c r="AG121" i="3"/>
  <c r="AH121" i="3"/>
  <c r="BE5" i="3"/>
  <c r="BF5" i="3"/>
  <c r="BG112" i="3"/>
  <c r="BH112" i="3"/>
  <c r="BQ112" i="3"/>
  <c r="BG119" i="3"/>
  <c r="BH119" i="3"/>
  <c r="BQ119" i="3"/>
  <c r="AI107" i="3"/>
  <c r="AJ107" i="3"/>
  <c r="AK107" i="3"/>
  <c r="AL107" i="3"/>
  <c r="BG84" i="3"/>
  <c r="BH84" i="3"/>
  <c r="AI95" i="3"/>
  <c r="AJ95" i="3"/>
  <c r="AK95" i="3"/>
  <c r="AL95" i="3"/>
  <c r="BG104" i="3"/>
  <c r="BH104" i="3"/>
  <c r="BQ104" i="3"/>
  <c r="BR29" i="3"/>
  <c r="BG23" i="3"/>
  <c r="BH23" i="3"/>
  <c r="BQ23" i="3"/>
  <c r="BG71" i="3"/>
  <c r="BH71" i="3"/>
  <c r="BG66" i="3"/>
  <c r="BH66" i="3"/>
  <c r="BE78" i="3"/>
  <c r="BF78" i="3"/>
  <c r="AI82" i="3"/>
  <c r="AJ82" i="3"/>
  <c r="AK82" i="3"/>
  <c r="AL82" i="3"/>
  <c r="AH80" i="3"/>
  <c r="AI37" i="3"/>
  <c r="AJ37" i="3"/>
  <c r="AK37" i="3"/>
  <c r="AL37" i="3"/>
  <c r="AI61" i="3"/>
  <c r="AJ61" i="3"/>
  <c r="AI56" i="3"/>
  <c r="AJ56" i="3"/>
  <c r="BE49" i="3"/>
  <c r="BF49" i="3"/>
  <c r="BA101" i="3"/>
  <c r="BB101" i="3"/>
  <c r="BC101" i="3"/>
  <c r="BD101" i="3"/>
  <c r="AE53" i="3"/>
  <c r="AF53" i="3"/>
  <c r="AG53" i="3"/>
  <c r="AH53" i="3"/>
  <c r="AH54" i="3"/>
  <c r="AE54" i="3"/>
  <c r="AF54" i="3"/>
  <c r="AG54" i="3"/>
  <c r="BD45" i="3"/>
  <c r="AI40" i="3"/>
  <c r="AJ40" i="3"/>
  <c r="AK40" i="3"/>
  <c r="AL40" i="3"/>
  <c r="AI64" i="3"/>
  <c r="AJ64" i="3"/>
  <c r="BE95" i="3"/>
  <c r="BF95" i="3"/>
  <c r="AE84" i="3"/>
  <c r="AF84" i="3"/>
  <c r="AG84" i="3"/>
  <c r="AH84" i="3"/>
  <c r="AE47" i="3"/>
  <c r="AF47" i="3"/>
  <c r="AG47" i="3"/>
  <c r="AH47" i="3"/>
  <c r="BE43" i="3"/>
  <c r="BF43" i="3"/>
  <c r="AI20" i="3"/>
  <c r="AJ20" i="3"/>
  <c r="AK20" i="3"/>
  <c r="AL20" i="3"/>
  <c r="BE113" i="3"/>
  <c r="BF113" i="3"/>
  <c r="AI17" i="3"/>
  <c r="AJ17" i="3"/>
  <c r="AI57" i="3"/>
  <c r="AJ57" i="3"/>
  <c r="AI25" i="3"/>
  <c r="AJ25" i="3"/>
  <c r="AK25" i="3"/>
  <c r="AL25" i="3"/>
  <c r="BF10" i="3"/>
  <c r="BE10" i="3"/>
  <c r="BR115" i="3"/>
  <c r="BG9" i="3"/>
  <c r="BH9" i="3"/>
  <c r="BQ18" i="3"/>
  <c r="BG59" i="3"/>
  <c r="BH59" i="3"/>
  <c r="BE98" i="3"/>
  <c r="BF98" i="3"/>
  <c r="AI100" i="3"/>
  <c r="AJ100" i="3"/>
  <c r="BA68" i="3"/>
  <c r="BB68" i="3"/>
  <c r="BC68" i="3"/>
  <c r="BD68" i="3"/>
  <c r="AI46" i="3"/>
  <c r="AJ46" i="3"/>
  <c r="AK46" i="3"/>
  <c r="AL46" i="3"/>
  <c r="AI108" i="3"/>
  <c r="AJ108" i="3"/>
  <c r="AK108" i="3"/>
  <c r="AL108" i="3"/>
  <c r="AE96" i="3"/>
  <c r="AF96" i="3"/>
  <c r="AG96" i="3"/>
  <c r="AH96" i="3"/>
  <c r="AI48" i="3"/>
  <c r="AJ48" i="3"/>
  <c r="AK48" i="3"/>
  <c r="AL48" i="3"/>
  <c r="AI109" i="3"/>
  <c r="AJ109" i="3"/>
  <c r="AK109" i="3"/>
  <c r="AL109" i="3"/>
  <c r="BE20" i="3"/>
  <c r="BF20" i="3"/>
  <c r="BE25" i="3"/>
  <c r="BF25" i="3"/>
  <c r="BQ88" i="3"/>
  <c r="AK88" i="3"/>
  <c r="AL88" i="3"/>
  <c r="AI11" i="3"/>
  <c r="AJ11" i="3"/>
  <c r="BE6" i="3"/>
  <c r="BF6" i="3"/>
  <c r="BG79" i="3"/>
  <c r="BH79" i="3"/>
  <c r="BQ55" i="3"/>
  <c r="BG55" i="3"/>
  <c r="BH55" i="3"/>
  <c r="BG22" i="3"/>
  <c r="BH22" i="3"/>
  <c r="BQ22" i="3"/>
  <c r="BE105" i="3"/>
  <c r="BF105" i="3"/>
  <c r="AI79" i="3"/>
  <c r="AJ79" i="3"/>
  <c r="AI69" i="3"/>
  <c r="AJ69" i="3"/>
  <c r="AE83" i="3"/>
  <c r="AF83" i="3"/>
  <c r="AG83" i="3"/>
  <c r="AH83" i="3"/>
  <c r="BE53" i="3"/>
  <c r="BF53" i="3"/>
  <c r="AJ14" i="3"/>
  <c r="AK14" i="3"/>
  <c r="AL14" i="3"/>
  <c r="AI14" i="3"/>
  <c r="AI101" i="3"/>
  <c r="AJ101" i="3"/>
  <c r="AK101" i="3"/>
  <c r="AL101" i="3"/>
  <c r="BF33" i="3"/>
  <c r="BE33" i="3"/>
  <c r="AJ49" i="3"/>
  <c r="AK49" i="3"/>
  <c r="AL49" i="3"/>
  <c r="AI49" i="3"/>
  <c r="AI9" i="3"/>
  <c r="AJ9" i="3"/>
  <c r="BD111" i="3"/>
  <c r="BA111" i="3"/>
  <c r="BB111" i="3"/>
  <c r="BC111" i="3"/>
  <c r="AI112" i="3"/>
  <c r="AJ112" i="3"/>
  <c r="AK112" i="3"/>
  <c r="AL112" i="3"/>
  <c r="AJ27" i="3"/>
  <c r="AK27" i="3"/>
  <c r="AL27" i="3"/>
  <c r="AI27" i="3"/>
  <c r="BE70" i="3"/>
  <c r="BF70" i="3"/>
  <c r="AJ21" i="3"/>
  <c r="AI21" i="3"/>
  <c r="BQ116" i="3"/>
  <c r="BG44" i="3"/>
  <c r="BH44" i="3"/>
  <c r="BG107" i="3"/>
  <c r="BH107" i="3"/>
  <c r="BQ107" i="3"/>
  <c r="BG69" i="3"/>
  <c r="BH69" i="3"/>
  <c r="BQ28" i="3"/>
  <c r="BG28" i="3"/>
  <c r="BH28" i="3"/>
  <c r="BE54" i="3"/>
  <c r="BF54" i="3"/>
  <c r="BG19" i="3"/>
  <c r="BH19" i="3"/>
  <c r="BQ19" i="3"/>
  <c r="BG51" i="3"/>
  <c r="BH51" i="3"/>
  <c r="BQ97" i="3"/>
  <c r="BG97" i="3"/>
  <c r="BH97" i="3"/>
  <c r="BQ94" i="3"/>
  <c r="AK94" i="3"/>
  <c r="AL94" i="3"/>
  <c r="BR7" i="3"/>
  <c r="BE89" i="3"/>
  <c r="BF89" i="3"/>
  <c r="BE106" i="3"/>
  <c r="BF106" i="3"/>
  <c r="BE38" i="3"/>
  <c r="BF38" i="3"/>
  <c r="BG99" i="3"/>
  <c r="BH99" i="3"/>
  <c r="BQ99" i="3"/>
  <c r="AJ41" i="3"/>
  <c r="AK41" i="3"/>
  <c r="AL41" i="3"/>
  <c r="AI41" i="3"/>
  <c r="AI19" i="3"/>
  <c r="AJ19" i="3"/>
  <c r="AK19" i="3"/>
  <c r="AL19" i="3"/>
  <c r="BG80" i="3"/>
  <c r="BH80" i="3"/>
  <c r="BQ36" i="3"/>
  <c r="BG36" i="3"/>
  <c r="BH36" i="3"/>
  <c r="BG11" i="3"/>
  <c r="BH11" i="3"/>
  <c r="AI91" i="3"/>
  <c r="AJ91" i="3"/>
  <c r="AK91" i="3"/>
  <c r="AL91" i="3"/>
  <c r="BE74" i="3"/>
  <c r="BF74" i="3"/>
  <c r="BA46" i="3"/>
  <c r="BB46" i="3"/>
  <c r="BC46" i="3"/>
  <c r="BD46" i="3"/>
  <c r="AI8" i="3"/>
  <c r="AJ8" i="3"/>
  <c r="BE117" i="3"/>
  <c r="BF117" i="3"/>
  <c r="AJ81" i="3"/>
  <c r="AK81" i="3"/>
  <c r="AL81" i="3"/>
  <c r="AI81" i="3"/>
  <c r="AI52" i="3"/>
  <c r="AJ52" i="3"/>
  <c r="AH44" i="3"/>
  <c r="BE40" i="3"/>
  <c r="BF40" i="3"/>
  <c r="AE74" i="3"/>
  <c r="AF74" i="3"/>
  <c r="AG74" i="3"/>
  <c r="AH74" i="3"/>
  <c r="BE109" i="3"/>
  <c r="BF109" i="3"/>
  <c r="BD86" i="3"/>
  <c r="AI51" i="3"/>
  <c r="AJ51" i="3"/>
  <c r="AI58" i="3"/>
  <c r="AJ58" i="3"/>
  <c r="BE82" i="3"/>
  <c r="BF82" i="3"/>
  <c r="AI63" i="3"/>
  <c r="AJ63" i="3"/>
  <c r="AK63" i="3"/>
  <c r="AL63" i="3"/>
  <c r="AI50" i="3"/>
  <c r="AJ50" i="3"/>
  <c r="AI30" i="3"/>
  <c r="AJ30" i="3"/>
  <c r="AK30" i="3"/>
  <c r="AL30" i="3"/>
  <c r="BA47" i="3"/>
  <c r="BB47" i="3"/>
  <c r="BC47" i="3"/>
  <c r="BD47" i="3"/>
  <c r="AE43" i="3"/>
  <c r="AF43" i="3"/>
  <c r="AG43" i="3"/>
  <c r="AH43" i="3"/>
  <c r="BE27" i="3"/>
  <c r="BF27" i="3"/>
  <c r="BE4" i="3"/>
  <c r="BF4" i="3"/>
  <c r="BA85" i="3"/>
  <c r="BB85" i="3"/>
  <c r="BC85" i="3"/>
  <c r="BD85" i="3"/>
  <c r="BE48" i="3"/>
  <c r="BF48" i="3"/>
  <c r="AI45" i="3"/>
  <c r="AJ45" i="3"/>
  <c r="AK45" i="3"/>
  <c r="AL45" i="3"/>
  <c r="BE16" i="3"/>
  <c r="BF16" i="3"/>
  <c r="BE102" i="3"/>
  <c r="BF102" i="3"/>
  <c r="BE39" i="3"/>
  <c r="BF39" i="3"/>
  <c r="BG26" i="3"/>
  <c r="BH26" i="3"/>
  <c r="BQ26" i="3"/>
  <c r="BE63" i="3"/>
  <c r="BF63" i="3"/>
  <c r="AK77" i="3"/>
  <c r="AL77" i="3"/>
  <c r="BQ77" i="3"/>
  <c r="AI90" i="3"/>
  <c r="AJ90" i="3"/>
  <c r="AK90" i="3"/>
  <c r="AL90" i="3"/>
  <c r="BE37" i="3"/>
  <c r="BF37" i="3"/>
  <c r="BE83" i="3"/>
  <c r="BF83" i="3"/>
  <c r="BQ62" i="3"/>
  <c r="BG62" i="3"/>
  <c r="BH62" i="3"/>
  <c r="BQ15" i="3"/>
  <c r="BG58" i="3"/>
  <c r="BH58" i="3"/>
  <c r="BG4" i="3"/>
  <c r="BH4" i="3"/>
  <c r="BQ4" i="3"/>
  <c r="AK56" i="3"/>
  <c r="AL56" i="3"/>
  <c r="BQ56" i="3"/>
  <c r="BG78" i="3"/>
  <c r="BH78" i="3"/>
  <c r="BQ78" i="3"/>
  <c r="BG5" i="3"/>
  <c r="BH5" i="3"/>
  <c r="BQ5" i="3"/>
  <c r="AK66" i="3"/>
  <c r="AL66" i="3"/>
  <c r="BQ66" i="3"/>
  <c r="BG48" i="3"/>
  <c r="BH48" i="3"/>
  <c r="BQ48" i="3"/>
  <c r="AI74" i="3"/>
  <c r="AJ74" i="3"/>
  <c r="AK74" i="3"/>
  <c r="AL74" i="3"/>
  <c r="BQ25" i="3"/>
  <c r="BG25" i="3"/>
  <c r="BH25" i="3"/>
  <c r="BQ98" i="3"/>
  <c r="BG98" i="3"/>
  <c r="BH98" i="3"/>
  <c r="AI53" i="3"/>
  <c r="AJ53" i="3"/>
  <c r="AK61" i="3"/>
  <c r="AL61" i="3"/>
  <c r="BQ61" i="3"/>
  <c r="AK71" i="3"/>
  <c r="AL71" i="3"/>
  <c r="BQ71" i="3"/>
  <c r="BG90" i="3"/>
  <c r="BH90" i="3"/>
  <c r="BQ90" i="3"/>
  <c r="BG82" i="3"/>
  <c r="BH82" i="3"/>
  <c r="BQ82" i="3"/>
  <c r="AK51" i="3"/>
  <c r="AL51" i="3"/>
  <c r="BQ51" i="3"/>
  <c r="BG106" i="3"/>
  <c r="BH106" i="3"/>
  <c r="BQ106" i="3"/>
  <c r="AK9" i="3"/>
  <c r="AL9" i="3"/>
  <c r="BQ9" i="3"/>
  <c r="AK79" i="3"/>
  <c r="AL79" i="3"/>
  <c r="BQ79" i="3"/>
  <c r="BE46" i="3"/>
  <c r="BF46" i="3"/>
  <c r="BG54" i="3"/>
  <c r="BH54" i="3"/>
  <c r="AI83" i="3"/>
  <c r="AJ83" i="3"/>
  <c r="AK83" i="3"/>
  <c r="AL83" i="3"/>
  <c r="AI96" i="3"/>
  <c r="AJ96" i="3"/>
  <c r="AK17" i="3"/>
  <c r="AL17" i="3"/>
  <c r="BQ17" i="3"/>
  <c r="BE101" i="3"/>
  <c r="BF101" i="3"/>
  <c r="BG14" i="3"/>
  <c r="BH14" i="3"/>
  <c r="BQ14" i="3"/>
  <c r="BQ70" i="3"/>
  <c r="BG70" i="3"/>
  <c r="BH70" i="3"/>
  <c r="AK11" i="3"/>
  <c r="AL11" i="3"/>
  <c r="BQ11" i="3"/>
  <c r="BF85" i="3"/>
  <c r="BE85" i="3"/>
  <c r="BG83" i="3"/>
  <c r="BH83" i="3"/>
  <c r="AK58" i="3"/>
  <c r="AL58" i="3"/>
  <c r="BQ58" i="3"/>
  <c r="AK8" i="3"/>
  <c r="AL8" i="3"/>
  <c r="BQ8" i="3"/>
  <c r="AK69" i="3"/>
  <c r="AL69" i="3"/>
  <c r="BQ69" i="3"/>
  <c r="BG105" i="3"/>
  <c r="BH105" i="3"/>
  <c r="BQ105" i="3"/>
  <c r="BE68" i="3"/>
  <c r="BF68" i="3"/>
  <c r="AI47" i="3"/>
  <c r="AJ47" i="3"/>
  <c r="AK47" i="3"/>
  <c r="AL47" i="3"/>
  <c r="AK64" i="3"/>
  <c r="AL64" i="3"/>
  <c r="BQ64" i="3"/>
  <c r="BQ49" i="3"/>
  <c r="BG49" i="3"/>
  <c r="BH49" i="3"/>
  <c r="AK59" i="3"/>
  <c r="AL59" i="3"/>
  <c r="BQ59" i="3"/>
  <c r="BG37" i="3"/>
  <c r="BH37" i="3"/>
  <c r="BQ37" i="3"/>
  <c r="BG39" i="3"/>
  <c r="BH39" i="3"/>
  <c r="BQ39" i="3"/>
  <c r="BG102" i="3"/>
  <c r="BH102" i="3"/>
  <c r="BQ102" i="3"/>
  <c r="BG27" i="3"/>
  <c r="BH27" i="3"/>
  <c r="BQ27" i="3"/>
  <c r="BE47" i="3"/>
  <c r="BF47" i="3"/>
  <c r="BQ109" i="3"/>
  <c r="BG109" i="3"/>
  <c r="BH109" i="3"/>
  <c r="AK21" i="3"/>
  <c r="AL21" i="3"/>
  <c r="BQ21" i="3"/>
  <c r="BQ33" i="3"/>
  <c r="BG33" i="3"/>
  <c r="BH33" i="3"/>
  <c r="BQ6" i="3"/>
  <c r="BG6" i="3"/>
  <c r="BH6" i="3"/>
  <c r="AK100" i="3"/>
  <c r="AL100" i="3"/>
  <c r="BQ100" i="3"/>
  <c r="BG10" i="3"/>
  <c r="BH10" i="3"/>
  <c r="BQ10" i="3"/>
  <c r="BR112" i="3"/>
  <c r="BR13" i="3"/>
  <c r="BR35" i="3"/>
  <c r="BR87" i="3"/>
  <c r="BG103" i="3"/>
  <c r="BH103" i="3"/>
  <c r="BQ103" i="3"/>
  <c r="BQ81" i="3"/>
  <c r="BF86" i="3"/>
  <c r="BE86" i="3"/>
  <c r="AK52" i="3"/>
  <c r="AL52" i="3"/>
  <c r="BQ52" i="3"/>
  <c r="BQ117" i="3"/>
  <c r="BG117" i="3"/>
  <c r="BH117" i="3"/>
  <c r="BQ74" i="3"/>
  <c r="BG74" i="3"/>
  <c r="BH74" i="3"/>
  <c r="BR99" i="3"/>
  <c r="BG38" i="3"/>
  <c r="BH38" i="3"/>
  <c r="BQ38" i="3"/>
  <c r="BQ89" i="3"/>
  <c r="BG89" i="3"/>
  <c r="BH89" i="3"/>
  <c r="BR97" i="3"/>
  <c r="BR28" i="3"/>
  <c r="BG53" i="3"/>
  <c r="BH53" i="3"/>
  <c r="BR22" i="3"/>
  <c r="AK57" i="3"/>
  <c r="AL57" i="3"/>
  <c r="BQ57" i="3"/>
  <c r="BG113" i="3"/>
  <c r="BH113" i="3"/>
  <c r="BQ113" i="3"/>
  <c r="BG43" i="3"/>
  <c r="BH43" i="3"/>
  <c r="BR75" i="3"/>
  <c r="BQ30" i="3"/>
  <c r="BG63" i="3"/>
  <c r="BH63" i="3"/>
  <c r="BQ63" i="3"/>
  <c r="BR55" i="3"/>
  <c r="BR23" i="3"/>
  <c r="BR119" i="3"/>
  <c r="AK73" i="3"/>
  <c r="AL73" i="3"/>
  <c r="BQ73" i="3"/>
  <c r="BR91" i="3"/>
  <c r="BG96" i="3"/>
  <c r="BH96" i="3"/>
  <c r="BR62" i="3"/>
  <c r="BR26" i="3"/>
  <c r="AK50" i="3"/>
  <c r="AL50" i="3"/>
  <c r="BQ50" i="3"/>
  <c r="BG40" i="3"/>
  <c r="BH40" i="3"/>
  <c r="BQ40" i="3"/>
  <c r="BR116" i="3"/>
  <c r="BG20" i="3"/>
  <c r="BH20" i="3"/>
  <c r="BQ20" i="3"/>
  <c r="BR18" i="3"/>
  <c r="AI84" i="3"/>
  <c r="AJ84" i="3"/>
  <c r="BE45" i="3"/>
  <c r="BF45" i="3"/>
  <c r="BR104" i="3"/>
  <c r="BG24" i="3"/>
  <c r="BH24" i="3"/>
  <c r="BQ24" i="3"/>
  <c r="BR60" i="3"/>
  <c r="BG110" i="3"/>
  <c r="BH110" i="3"/>
  <c r="BQ110" i="3"/>
  <c r="BG41" i="3"/>
  <c r="BH41" i="3"/>
  <c r="BQ41" i="3"/>
  <c r="BQ65" i="3"/>
  <c r="BG65" i="3"/>
  <c r="BH65" i="3"/>
  <c r="BG114" i="3"/>
  <c r="BH114" i="3"/>
  <c r="BQ114" i="3"/>
  <c r="BR31" i="3"/>
  <c r="BR92" i="3"/>
  <c r="BR3" i="3"/>
  <c r="AK32" i="3"/>
  <c r="AL32" i="3"/>
  <c r="BQ32" i="3"/>
  <c r="BG42" i="3"/>
  <c r="BH42" i="3"/>
  <c r="BQ42" i="3"/>
  <c r="BR72" i="3"/>
  <c r="BG118" i="3"/>
  <c r="BH118" i="3"/>
  <c r="BQ118" i="3"/>
  <c r="BR36" i="3"/>
  <c r="BR19" i="3"/>
  <c r="BR107" i="3"/>
  <c r="BF111" i="3"/>
  <c r="BE111" i="3"/>
  <c r="BQ95" i="3"/>
  <c r="BG95" i="3"/>
  <c r="BH95" i="3"/>
  <c r="AI54" i="3"/>
  <c r="AJ54" i="3"/>
  <c r="AI121" i="3"/>
  <c r="AJ121" i="3"/>
  <c r="BQ108" i="3"/>
  <c r="BG108" i="3"/>
  <c r="BH108" i="3"/>
  <c r="BR77" i="3"/>
  <c r="BG16" i="3"/>
  <c r="BH16" i="3"/>
  <c r="BQ16" i="3"/>
  <c r="AI43" i="3"/>
  <c r="AJ43" i="3"/>
  <c r="AK43" i="3"/>
  <c r="AL43" i="3"/>
  <c r="AI44" i="3"/>
  <c r="AJ44" i="3"/>
  <c r="BR15" i="3"/>
  <c r="BR94" i="3"/>
  <c r="BR88" i="3"/>
  <c r="AI80" i="3"/>
  <c r="AJ80" i="3"/>
  <c r="BR120" i="3"/>
  <c r="AK80" i="3"/>
  <c r="AL80" i="3"/>
  <c r="BQ80" i="3"/>
  <c r="AK121" i="3"/>
  <c r="AL121" i="3"/>
  <c r="BQ121" i="3"/>
  <c r="BG101" i="3"/>
  <c r="BH101" i="3"/>
  <c r="BQ101" i="3"/>
  <c r="AK53" i="3"/>
  <c r="AL53" i="3"/>
  <c r="BQ53" i="3"/>
  <c r="AK96" i="3"/>
  <c r="AL96" i="3"/>
  <c r="BQ96" i="3"/>
  <c r="AK54" i="3"/>
  <c r="AL54" i="3"/>
  <c r="BQ54" i="3"/>
  <c r="BQ45" i="3"/>
  <c r="BG45" i="3"/>
  <c r="BH45" i="3"/>
  <c r="BG47" i="3"/>
  <c r="BH47" i="3"/>
  <c r="BQ47" i="3"/>
  <c r="BG46" i="3"/>
  <c r="BH46" i="3"/>
  <c r="BQ46" i="3"/>
  <c r="BR118" i="3"/>
  <c r="BR41" i="3"/>
  <c r="BR117" i="3"/>
  <c r="BR27" i="3"/>
  <c r="BR102" i="3"/>
  <c r="BQ68" i="3"/>
  <c r="BG68" i="3"/>
  <c r="BH68" i="3"/>
  <c r="BR79" i="3"/>
  <c r="BR82" i="3"/>
  <c r="BR48" i="3"/>
  <c r="BR66" i="3"/>
  <c r="BR108" i="3"/>
  <c r="BR95" i="3"/>
  <c r="BR20" i="3"/>
  <c r="BR40" i="3"/>
  <c r="BR73" i="3"/>
  <c r="BR30" i="3"/>
  <c r="BQ43" i="3"/>
  <c r="BR38" i="3"/>
  <c r="BR52" i="3"/>
  <c r="BR81" i="3"/>
  <c r="BR6" i="3"/>
  <c r="BR33" i="3"/>
  <c r="BR49" i="3"/>
  <c r="BR70" i="3"/>
  <c r="BR98" i="3"/>
  <c r="BR57" i="3"/>
  <c r="BR74" i="3"/>
  <c r="BR10" i="3"/>
  <c r="BR69" i="3"/>
  <c r="BR14" i="3"/>
  <c r="BR71" i="3"/>
  <c r="BR16" i="3"/>
  <c r="BR32" i="3"/>
  <c r="BR114" i="3"/>
  <c r="BR110" i="3"/>
  <c r="BR113" i="3"/>
  <c r="BR89" i="3"/>
  <c r="BR103" i="3"/>
  <c r="BR100" i="3"/>
  <c r="BR21" i="3"/>
  <c r="BR39" i="3"/>
  <c r="BR59" i="3"/>
  <c r="BR64" i="3"/>
  <c r="BR105" i="3"/>
  <c r="BR8" i="3"/>
  <c r="BR58" i="3"/>
  <c r="BQ83" i="3"/>
  <c r="BR11" i="3"/>
  <c r="BR17" i="3"/>
  <c r="BR9" i="3"/>
  <c r="BR106" i="3"/>
  <c r="BR51" i="3"/>
  <c r="BR90" i="3"/>
  <c r="BR5" i="3"/>
  <c r="BR56" i="3"/>
  <c r="BR4" i="3"/>
  <c r="AK44" i="3"/>
  <c r="AL44" i="3"/>
  <c r="BQ44" i="3"/>
  <c r="BR42" i="3"/>
  <c r="BR24" i="3"/>
  <c r="AK84" i="3"/>
  <c r="AL84" i="3"/>
  <c r="BQ84" i="3"/>
  <c r="BQ86" i="3"/>
  <c r="BG86" i="3"/>
  <c r="BH86" i="3"/>
  <c r="BR37" i="3"/>
  <c r="BR61" i="3"/>
  <c r="BR78" i="3"/>
  <c r="BG111" i="3"/>
  <c r="BH111" i="3"/>
  <c r="BQ111" i="3"/>
  <c r="BR65" i="3"/>
  <c r="BR50" i="3"/>
  <c r="BR63" i="3"/>
  <c r="BR109" i="3"/>
  <c r="BG85" i="3"/>
  <c r="BH85" i="3"/>
  <c r="BQ85" i="3"/>
  <c r="BR25" i="3"/>
  <c r="BR43" i="3"/>
  <c r="BR54" i="3"/>
  <c r="BR101" i="3"/>
  <c r="BR85" i="3"/>
  <c r="BR46" i="3"/>
  <c r="BR53" i="3"/>
  <c r="BR121" i="3"/>
  <c r="BR80" i="3"/>
  <c r="BR47" i="3"/>
  <c r="BR96" i="3"/>
  <c r="BR86" i="3"/>
  <c r="BR111" i="3"/>
  <c r="BR84" i="3"/>
  <c r="BR44" i="3"/>
  <c r="BR83" i="3"/>
  <c r="BR68" i="3"/>
  <c r="BR45" i="3"/>
</calcChain>
</file>

<file path=xl/sharedStrings.xml><?xml version="1.0" encoding="utf-8"?>
<sst xmlns="http://schemas.openxmlformats.org/spreadsheetml/2006/main" count="1391" uniqueCount="506">
  <si>
    <t>Name, first</t>
  </si>
  <si>
    <t>Surname</t>
  </si>
  <si>
    <t>Age</t>
  </si>
  <si>
    <t>Height,feet</t>
  </si>
  <si>
    <t>Height, inches</t>
  </si>
  <si>
    <t>Married/single</t>
  </si>
  <si>
    <t>Trade</t>
  </si>
  <si>
    <t>Date of appointment</t>
  </si>
  <si>
    <t>Date of leaving</t>
  </si>
  <si>
    <t>Previous police service</t>
  </si>
  <si>
    <t>Remarks</t>
  </si>
  <si>
    <t>Year of appointment</t>
  </si>
  <si>
    <t>Month of appointment</t>
  </si>
  <si>
    <t>Year of leaving</t>
  </si>
  <si>
    <t>Month of leaving</t>
  </si>
  <si>
    <t>calculates days from years</t>
  </si>
  <si>
    <t>calculates days from months</t>
  </si>
  <si>
    <t>calculates days</t>
  </si>
  <si>
    <t>Children</t>
  </si>
  <si>
    <t>town where born</t>
  </si>
  <si>
    <t>county where born</t>
  </si>
  <si>
    <t>total height</t>
  </si>
  <si>
    <t>corrects for 1900, not leap yr</t>
  </si>
  <si>
    <t>leaving code</t>
  </si>
  <si>
    <t>years</t>
  </si>
  <si>
    <t>Superintendent</t>
  </si>
  <si>
    <t>Isaac</t>
  </si>
  <si>
    <t>Burd</t>
  </si>
  <si>
    <t>M</t>
  </si>
  <si>
    <t>Alston</t>
  </si>
  <si>
    <t>Cum</t>
  </si>
  <si>
    <t>length of service</t>
  </si>
  <si>
    <t>22 yrs in constbulary</t>
  </si>
  <si>
    <t>y</t>
  </si>
  <si>
    <t>resigned</t>
  </si>
  <si>
    <t>Inspector</t>
  </si>
  <si>
    <t>William</t>
  </si>
  <si>
    <t>Birrell</t>
  </si>
  <si>
    <t>S</t>
  </si>
  <si>
    <t>Longtown</t>
  </si>
  <si>
    <t>12 yrs in constabulary</t>
  </si>
  <si>
    <t>Sergeant</t>
  </si>
  <si>
    <t>Hoggarth</t>
  </si>
  <si>
    <t>labourer</t>
  </si>
  <si>
    <t>Grayrigg</t>
  </si>
  <si>
    <t>Wes</t>
  </si>
  <si>
    <t>n</t>
  </si>
  <si>
    <t>appointed inspector 18/1/1873</t>
  </si>
  <si>
    <t>merit class</t>
  </si>
  <si>
    <t>PC</t>
  </si>
  <si>
    <t>Thomas</t>
  </si>
  <si>
    <t>Holmes</t>
  </si>
  <si>
    <t>Bowness</t>
  </si>
  <si>
    <t>3 yrs in constabulary</t>
  </si>
  <si>
    <t>appointed Sergt 18/1/1870</t>
  </si>
  <si>
    <t>1st class</t>
  </si>
  <si>
    <t>Charlton</t>
  </si>
  <si>
    <t>White</t>
  </si>
  <si>
    <t>appointed Sergt 15/6/1872</t>
  </si>
  <si>
    <t>3rd class</t>
  </si>
  <si>
    <t>John</t>
  </si>
  <si>
    <t>Beetham</t>
  </si>
  <si>
    <t>MauldsMeaburn</t>
  </si>
  <si>
    <t>6 yrs in constabulary</t>
  </si>
  <si>
    <t>2nd class</t>
  </si>
  <si>
    <t>Birkett</t>
  </si>
  <si>
    <t>woollen spinner</t>
  </si>
  <si>
    <t>Kirkland</t>
  </si>
  <si>
    <t>dismissed</t>
  </si>
  <si>
    <t>Shaw</t>
  </si>
  <si>
    <t>Sedbergh</t>
  </si>
  <si>
    <t>Yorks</t>
  </si>
  <si>
    <t>George</t>
  </si>
  <si>
    <t>Medcalf</t>
  </si>
  <si>
    <t>Dent</t>
  </si>
  <si>
    <t>appted Sergt 15/7/1879, retired on pension, died 10/1/1918</t>
  </si>
  <si>
    <t>retired</t>
  </si>
  <si>
    <t>Anthony</t>
  </si>
  <si>
    <t>Thompson</t>
  </si>
  <si>
    <t>Kendal</t>
  </si>
  <si>
    <t>4th class</t>
  </si>
  <si>
    <t>Joseph</t>
  </si>
  <si>
    <t>O'Hara</t>
  </si>
  <si>
    <t>bricklayer</t>
  </si>
  <si>
    <t>Newry</t>
  </si>
  <si>
    <t>Ireland</t>
  </si>
  <si>
    <t>6yrs 5mo in army</t>
  </si>
  <si>
    <t>Charles</t>
  </si>
  <si>
    <t>Kitchen</t>
  </si>
  <si>
    <t>appted Det Sergt 21/3/1893, retired on pension</t>
  </si>
  <si>
    <t>Mitchell</t>
  </si>
  <si>
    <t>shoemaker</t>
  </si>
  <si>
    <t>Edward</t>
  </si>
  <si>
    <t>Starkey</t>
  </si>
  <si>
    <t>currier</t>
  </si>
  <si>
    <t>Benjamin</t>
  </si>
  <si>
    <t>Benson</t>
  </si>
  <si>
    <t>Groves</t>
  </si>
  <si>
    <t>joiner</t>
  </si>
  <si>
    <t>Selside</t>
  </si>
  <si>
    <t>killed in the execution of his duty in Stramongate, Kendal, 7th March 1886</t>
  </si>
  <si>
    <t>died</t>
  </si>
  <si>
    <t>James</t>
  </si>
  <si>
    <t>Wright</t>
  </si>
  <si>
    <t>Old Hutton</t>
  </si>
  <si>
    <t>18 months police</t>
  </si>
  <si>
    <t>Alexander</t>
  </si>
  <si>
    <t>Henry</t>
  </si>
  <si>
    <t>Armer</t>
  </si>
  <si>
    <t>Underbarrow</t>
  </si>
  <si>
    <t>age at leaving</t>
  </si>
  <si>
    <t>Robinson</t>
  </si>
  <si>
    <t>driller</t>
  </si>
  <si>
    <t>4months in Kendal Police</t>
  </si>
  <si>
    <t>Charnley</t>
  </si>
  <si>
    <t>Whittington</t>
  </si>
  <si>
    <t>Lancs</t>
  </si>
  <si>
    <t>Airey</t>
  </si>
  <si>
    <t>Atkinson</t>
  </si>
  <si>
    <t>Undermillbeck</t>
  </si>
  <si>
    <t>8 mo in Salford Police</t>
  </si>
  <si>
    <t>Taylor</t>
  </si>
  <si>
    <t>Skelwith Bridge</t>
  </si>
  <si>
    <t>Walker</t>
  </si>
  <si>
    <t>Crosby Ravensworth</t>
  </si>
  <si>
    <t>4yr 4mo in constabulary</t>
  </si>
  <si>
    <t>Ross</t>
  </si>
  <si>
    <t>W</t>
  </si>
  <si>
    <t>Aberdeen</t>
  </si>
  <si>
    <t>Sco</t>
  </si>
  <si>
    <t>Robert</t>
  </si>
  <si>
    <t>Hyatt</t>
  </si>
  <si>
    <t>bobbin turner</t>
  </si>
  <si>
    <t>Chesptow</t>
  </si>
  <si>
    <t>Mon</t>
  </si>
  <si>
    <t>Killington</t>
  </si>
  <si>
    <t>Stoddart</t>
  </si>
  <si>
    <t>Wigton</t>
  </si>
  <si>
    <t>Bamford</t>
  </si>
  <si>
    <t>Helsington</t>
  </si>
  <si>
    <t>Scaife</t>
  </si>
  <si>
    <t>Shap</t>
  </si>
  <si>
    <t>Hannah</t>
  </si>
  <si>
    <t>Newton Stewart</t>
  </si>
  <si>
    <t>Lambert</t>
  </si>
  <si>
    <t>Kirkby Stephen</t>
  </si>
  <si>
    <t>227 days</t>
  </si>
  <si>
    <t>Thexton</t>
  </si>
  <si>
    <t>Beathwaite Green</t>
  </si>
  <si>
    <t>Winn</t>
  </si>
  <si>
    <t>Hill Top Firbank</t>
  </si>
  <si>
    <t>appted Pol Sergt Jan 1882, retired on pension 1900, died 1902</t>
  </si>
  <si>
    <t>Smith</t>
  </si>
  <si>
    <t>military service</t>
  </si>
  <si>
    <t>still in force</t>
  </si>
  <si>
    <t>previous public service?</t>
  </si>
  <si>
    <t>clerk</t>
  </si>
  <si>
    <t>Frederick</t>
  </si>
  <si>
    <t>Liverpool</t>
  </si>
  <si>
    <t>soldier</t>
  </si>
  <si>
    <t>Alfred</t>
  </si>
  <si>
    <t>Jackson</t>
  </si>
  <si>
    <t>Jackson-Ellis</t>
  </si>
  <si>
    <t>Preston Patrick</t>
  </si>
  <si>
    <t>New Hutton</t>
  </si>
  <si>
    <t>Bryan</t>
  </si>
  <si>
    <t>Cornthwaite</t>
  </si>
  <si>
    <t>Barnes</t>
  </si>
  <si>
    <t>Burneside Hall</t>
  </si>
  <si>
    <t>Halton</t>
  </si>
  <si>
    <t>ten years</t>
  </si>
  <si>
    <t>resigned 21stApril</t>
  </si>
  <si>
    <t>discharged</t>
  </si>
  <si>
    <t>Cotton</t>
  </si>
  <si>
    <t>Walters</t>
  </si>
  <si>
    <t>Orsmotherley</t>
  </si>
  <si>
    <t>Cartmel Fell</t>
  </si>
  <si>
    <t>Furness</t>
  </si>
  <si>
    <t>11yrs 56days</t>
  </si>
  <si>
    <t>Appted Ch Cons 27/12/1881,resigned 19/4/1892</t>
  </si>
  <si>
    <t>dismissed 15/2/1892</t>
  </si>
  <si>
    <t>Bradley</t>
  </si>
  <si>
    <t>Dickinson</t>
  </si>
  <si>
    <t>cabinet maker</t>
  </si>
  <si>
    <t>Sedgwick</t>
  </si>
  <si>
    <t>died 16/8/</t>
  </si>
  <si>
    <t>Chief Constable</t>
  </si>
  <si>
    <t>Williamson</t>
  </si>
  <si>
    <t>grocer</t>
  </si>
  <si>
    <t>Stockton on Tees</t>
  </si>
  <si>
    <t>6 yrs &amp; 3 mo in police</t>
  </si>
  <si>
    <t>resigned appted chief Const Rochdale</t>
  </si>
  <si>
    <t>promoted</t>
  </si>
  <si>
    <t>Gould</t>
  </si>
  <si>
    <t>Oak Bank</t>
  </si>
  <si>
    <t>advances 3rd class 21/11/77</t>
  </si>
  <si>
    <t>resigned 14/1/77</t>
  </si>
  <si>
    <t>Hill</t>
  </si>
  <si>
    <t>porter</t>
  </si>
  <si>
    <t>Essenford</t>
  </si>
  <si>
    <t>Cornwall</t>
  </si>
  <si>
    <t>retired on pension, died 16/1/1921</t>
  </si>
  <si>
    <t>Layton</t>
  </si>
  <si>
    <t>coachman</t>
  </si>
  <si>
    <t>Darlington</t>
  </si>
  <si>
    <t>Dur</t>
  </si>
  <si>
    <t>Redhead</t>
  </si>
  <si>
    <t>Yealand Conyers</t>
  </si>
  <si>
    <t>died 19/4/1900</t>
  </si>
  <si>
    <t>Myles</t>
  </si>
  <si>
    <t>cooper</t>
  </si>
  <si>
    <t>Haverthwaite</t>
  </si>
  <si>
    <t>resigned 21/9/1887</t>
  </si>
  <si>
    <t>Sill</t>
  </si>
  <si>
    <t>resigned 6/7/1886</t>
  </si>
  <si>
    <t>Oxenholme</t>
  </si>
  <si>
    <t>5mo in Lancs Const</t>
  </si>
  <si>
    <t>resigned 14/8/1888</t>
  </si>
  <si>
    <t>Timothy</t>
  </si>
  <si>
    <t>tailor</t>
  </si>
  <si>
    <t>53 days in army</t>
  </si>
  <si>
    <t xml:space="preserve">appted Sergt 1899, retired on pension </t>
  </si>
  <si>
    <t>Graham</t>
  </si>
  <si>
    <t>waller</t>
  </si>
  <si>
    <t>Higginson</t>
  </si>
  <si>
    <t>printer</t>
  </si>
  <si>
    <t>about 12 mo in Barrow in F</t>
  </si>
  <si>
    <t>resigned 24/4/1888</t>
  </si>
  <si>
    <t>ceased to be in Police force consequence of being certified by the police surgeon as unfit for service</t>
  </si>
  <si>
    <t>sick</t>
  </si>
  <si>
    <t>Wilson</t>
  </si>
  <si>
    <t>Hening nr Windermere</t>
  </si>
  <si>
    <t>promoted to Sergt 31/10/1901(?), retired on pension, died 23rd 1921(sic)</t>
  </si>
  <si>
    <t>Roger</t>
  </si>
  <si>
    <t>Carter</t>
  </si>
  <si>
    <t>resigned having received similar appt at rochdale</t>
  </si>
  <si>
    <t>Samuel</t>
  </si>
  <si>
    <t>retired on pension, medical, died May 1918</t>
  </si>
  <si>
    <t>Rowland</t>
  </si>
  <si>
    <t>Coulter</t>
  </si>
  <si>
    <t>ironmonger</t>
  </si>
  <si>
    <t>appted sergt 13/3/1900. retired on Pension, died 21/10/1931</t>
  </si>
  <si>
    <t>Clarke</t>
  </si>
  <si>
    <t>4.5 yrs in Liverpool city police</t>
  </si>
  <si>
    <t>retired on pension, Lpool service allowed, died 24/1/29</t>
  </si>
  <si>
    <t>Clement</t>
  </si>
  <si>
    <t>Burton in Kendal</t>
  </si>
  <si>
    <t>asked to resign by Watch Committee</t>
  </si>
  <si>
    <t>mason</t>
  </si>
  <si>
    <t>Sleagill nr Shap</t>
  </si>
  <si>
    <t>apptd sergt 18/2/189?,Insp 13/3/19??, Ch Cons May????, retired on pension 26/9/22</t>
  </si>
  <si>
    <t>Hayhurst</t>
  </si>
  <si>
    <t>Endmoor</t>
  </si>
  <si>
    <t>resigned 15/10/1895</t>
  </si>
  <si>
    <t>Luke</t>
  </si>
  <si>
    <t>Talbot</t>
  </si>
  <si>
    <t>none</t>
  </si>
  <si>
    <t>Bradford</t>
  </si>
  <si>
    <t>8yrs 163 days @ Bradford boro, 2yrs Lancaster boro</t>
  </si>
  <si>
    <t>resigned, apptd Ch Con of Warrington</t>
  </si>
  <si>
    <t>?</t>
  </si>
  <si>
    <t>Goad</t>
  </si>
  <si>
    <t>Orton</t>
  </si>
  <si>
    <t>resigned and joined Cum &amp; Wes Constabulary</t>
  </si>
  <si>
    <t>middle</t>
  </si>
  <si>
    <t>Christopher</t>
  </si>
  <si>
    <t>Frank</t>
  </si>
  <si>
    <t>Fletcher</t>
  </si>
  <si>
    <t>Staveley</t>
  </si>
  <si>
    <t>resigned, joined WRYorks cons</t>
  </si>
  <si>
    <t>Patrick</t>
  </si>
  <si>
    <t>O'Connor</t>
  </si>
  <si>
    <t>Frizington</t>
  </si>
  <si>
    <t>Bull</t>
  </si>
  <si>
    <t>machine joiner</t>
  </si>
  <si>
    <t>Byfield</t>
  </si>
  <si>
    <t>Northants</t>
  </si>
  <si>
    <t>Hardy</t>
  </si>
  <si>
    <t>Chief constable</t>
  </si>
  <si>
    <t>East Keal Spilsby</t>
  </si>
  <si>
    <t>Lincs</t>
  </si>
  <si>
    <t>7yrs and 242 days in Oldham force</t>
  </si>
  <si>
    <t>distance fr Kendal</t>
  </si>
  <si>
    <t>promoted to Sergt 15/3/1913, retired on pension</t>
  </si>
  <si>
    <t>resigned on pension (sic) 1/12/1922, died 8/3/43</t>
  </si>
  <si>
    <t>apptd Ch Cons Wigan</t>
  </si>
  <si>
    <t>Beveridge</t>
  </si>
  <si>
    <t>miner</t>
  </si>
  <si>
    <t>Wellwood Dunfirmline Fife</t>
  </si>
  <si>
    <t>Blenkharn</t>
  </si>
  <si>
    <t>farm labourer</t>
  </si>
  <si>
    <t>appted sergt 25/8/1904? Retired on pension having reached the age limit of 55 years</t>
  </si>
  <si>
    <t>Langhorn</t>
  </si>
  <si>
    <t>Holmscales</t>
  </si>
  <si>
    <t>resigned under report. See watch committee minute book</t>
  </si>
  <si>
    <t>Burrow</t>
  </si>
  <si>
    <t>Three certificates of service were accepted; Wigan, Walsall &amp; Cambs county</t>
  </si>
  <si>
    <t>Appted Ch Cons City of York</t>
  </si>
  <si>
    <t>Houghton</t>
  </si>
  <si>
    <t>Ainsworth</t>
  </si>
  <si>
    <t>tripe dresser</t>
  </si>
  <si>
    <t>Accrington</t>
  </si>
  <si>
    <t>nil</t>
  </si>
  <si>
    <t>resigned ??? Superannuation deduction returned to him see minute book</t>
  </si>
  <si>
    <t>Casson</t>
  </si>
  <si>
    <t>hooper</t>
  </si>
  <si>
    <t>Backbarrow</t>
  </si>
  <si>
    <t>35 days in Royal Welsh fusiliers</t>
  </si>
  <si>
    <t>Dixon</t>
  </si>
  <si>
    <t>farmer's son</t>
  </si>
  <si>
    <t>Grange over Sands</t>
  </si>
  <si>
    <t>Edmund</t>
  </si>
  <si>
    <t>Harriss</t>
  </si>
  <si>
    <t>postman</t>
  </si>
  <si>
    <t>Woodeaton</t>
  </si>
  <si>
    <t>Oxon</t>
  </si>
  <si>
    <t>13 yrs 357 days in Oxford city police</t>
  </si>
  <si>
    <t>resigned appted Ch Cons Lancaster</t>
  </si>
  <si>
    <t>9! (sic)</t>
  </si>
  <si>
    <t>Marshall</t>
  </si>
  <si>
    <t>Dobson</t>
  </si>
  <si>
    <t>railway labourer</t>
  </si>
  <si>
    <t>retired on pension 20/5/1930</t>
  </si>
  <si>
    <t>resigned appted Inspector weights and measures, Birmingham</t>
  </si>
  <si>
    <t>Hall</t>
  </si>
  <si>
    <t>baker</t>
  </si>
  <si>
    <t>Over Kellet, Carnforth</t>
  </si>
  <si>
    <t>9/10/1939 dead</t>
  </si>
  <si>
    <t>from 26/8/1918 to 4/1/19191</t>
  </si>
  <si>
    <t>appted Sergt 28/3/1923, retired on pension</t>
  </si>
  <si>
    <t>Arthur</t>
  </si>
  <si>
    <t>Melbourne</t>
  </si>
  <si>
    <t>Berry</t>
  </si>
  <si>
    <t>police officer</t>
  </si>
  <si>
    <t>Godalming</t>
  </si>
  <si>
    <t>Surrey</t>
  </si>
  <si>
    <t>several from nov 1891</t>
  </si>
  <si>
    <t>Park</t>
  </si>
  <si>
    <t>Wilkinson</t>
  </si>
  <si>
    <t>Casterton, K Lons</t>
  </si>
  <si>
    <t>Richard</t>
  </si>
  <si>
    <t>Postlethwaite</t>
  </si>
  <si>
    <t>Silverdale</t>
  </si>
  <si>
    <t>Royal Artillery 1902-1905</t>
  </si>
  <si>
    <t>certified unfit for service: retired on pension</t>
  </si>
  <si>
    <t>on active service Aug 1914 to Aug 1918</t>
  </si>
  <si>
    <t>Dover</t>
  </si>
  <si>
    <t>Hesmondhalgh</t>
  </si>
  <si>
    <t>Leeds city police 1904-1906</t>
  </si>
  <si>
    <t>called upon to resign</t>
  </si>
  <si>
    <t>Louis</t>
  </si>
  <si>
    <t>Heap</t>
  </si>
  <si>
    <t>Volunteer 6 years</t>
  </si>
  <si>
    <t>joined his majesty's armed forces</t>
  </si>
  <si>
    <t>6th class</t>
  </si>
  <si>
    <t>Carlisle</t>
  </si>
  <si>
    <t>military service july 1915 to 1919. retired on pension</t>
  </si>
  <si>
    <t>July 1915-1919</t>
  </si>
  <si>
    <t>5th Class</t>
  </si>
  <si>
    <t>O'Neil</t>
  </si>
  <si>
    <t>farmer</t>
  </si>
  <si>
    <t>Galway</t>
  </si>
  <si>
    <t>7yrs Northumberland</t>
  </si>
  <si>
    <t>appted Inspector, acting Ch Con, Ch Cons 1923</t>
  </si>
  <si>
    <t>Ivy</t>
  </si>
  <si>
    <t>Tebay</t>
  </si>
  <si>
    <t>volunteer 5 years</t>
  </si>
  <si>
    <t>resigned appted constable Stoke on Trent</t>
  </si>
  <si>
    <t>Duncan</t>
  </si>
  <si>
    <t>gardener</t>
  </si>
  <si>
    <t>Summerhill, Kendal</t>
  </si>
  <si>
    <t>volunteer 3 yrs</t>
  </si>
  <si>
    <t>Barrow in Furness</t>
  </si>
  <si>
    <t>5 months at Oldham</t>
  </si>
  <si>
    <t>died of cancer in Barrow Hospital</t>
  </si>
  <si>
    <t>volunteer 2 yrs</t>
  </si>
  <si>
    <t>retired on pension. Appted sergt 11/10/1924</t>
  </si>
  <si>
    <t>April to Dec 1918</t>
  </si>
  <si>
    <t>Augustus</t>
  </si>
  <si>
    <t>Riley</t>
  </si>
  <si>
    <t>engineer's packer</t>
  </si>
  <si>
    <t>yeomanry 5 yrs</t>
  </si>
  <si>
    <t>resigned to offerhis services as a soldier during the European war. Offered reinstatement upon demobilisation, declined to accept</t>
  </si>
  <si>
    <t>Herbert</t>
  </si>
  <si>
    <t>Bland</t>
  </si>
  <si>
    <t>NE railway police April-Dec 1913</t>
  </si>
  <si>
    <t>resigned and took job as mail gig driver</t>
  </si>
  <si>
    <t>horse man</t>
  </si>
  <si>
    <t>Witherslack</t>
  </si>
  <si>
    <t>Oldham, 1910-12, Manchester April to Sept 1912</t>
  </si>
  <si>
    <t>on active service 1915 to 1917, discharged unfit, on pension for 6 mo (illness) reappted part time , later full time</t>
  </si>
  <si>
    <t>Dec 1915 to Feb 1917</t>
  </si>
  <si>
    <t>Aaron</t>
  </si>
  <si>
    <t>Ewan</t>
  </si>
  <si>
    <t>farm work</t>
  </si>
  <si>
    <t>resigned to join armed forces</t>
  </si>
  <si>
    <t>Ernest</t>
  </si>
  <si>
    <t>packer</t>
  </si>
  <si>
    <t>Hind</t>
  </si>
  <si>
    <t>weaver or spinner</t>
  </si>
  <si>
    <t>Mealbank, Kendal</t>
  </si>
  <si>
    <t>resigned returned to civil life in mills</t>
  </si>
  <si>
    <t>Raby, Abbeytown</t>
  </si>
  <si>
    <t>3 yrs in yeomanry</t>
  </si>
  <si>
    <t>29/5/1915, actice service till 1919(?) retied on pension</t>
  </si>
  <si>
    <t>29/5/1915 to 1919</t>
  </si>
  <si>
    <t>Tate</t>
  </si>
  <si>
    <t>resigned to join armed forces, 1915, returned 1919</t>
  </si>
  <si>
    <t>29/6/1915 to 12/4/1919</t>
  </si>
  <si>
    <t>Garnett</t>
  </si>
  <si>
    <t>salesman</t>
  </si>
  <si>
    <t>on active servic Dec 1915 to 1918, retired on pension</t>
  </si>
  <si>
    <t>4/12/1915 - 1918</t>
  </si>
  <si>
    <t>Bartholemew</t>
  </si>
  <si>
    <t>sulphate maker</t>
  </si>
  <si>
    <t>Morecambe</t>
  </si>
  <si>
    <t>army 4.5 yrs</t>
  </si>
  <si>
    <t>resigned on report</t>
  </si>
  <si>
    <t>Ridding</t>
  </si>
  <si>
    <t>army 9.75 yrs</t>
  </si>
  <si>
    <t>4.5 years</t>
  </si>
  <si>
    <t>9.75 years</t>
  </si>
  <si>
    <t>Owen</t>
  </si>
  <si>
    <t>miller</t>
  </si>
  <si>
    <t>resigned on pension unfit medically</t>
  </si>
  <si>
    <t>McKay</t>
  </si>
  <si>
    <t>ship yard fitter</t>
  </si>
  <si>
    <t>resigned before period of probation had expired under police regulations</t>
  </si>
  <si>
    <t>Wilfred</t>
  </si>
  <si>
    <t>Miller</t>
  </si>
  <si>
    <t>promoted Sergt 5/8/39</t>
  </si>
  <si>
    <t>Elboum</t>
  </si>
  <si>
    <t>Portsmouth</t>
  </si>
  <si>
    <t>Hants</t>
  </si>
  <si>
    <t>ordered to resign by watch committee</t>
  </si>
  <si>
    <t>army 5 yrs</t>
  </si>
  <si>
    <t>promoted sergt 22/5/1935, Insp 18/11/41</t>
  </si>
  <si>
    <t>Wrightman</t>
  </si>
  <si>
    <t>golf club groundsman</t>
  </si>
  <si>
    <t>Burneside</t>
  </si>
  <si>
    <t>Bamber</t>
  </si>
  <si>
    <t>Claughton</t>
  </si>
  <si>
    <t>promoted to Sergt 11/5/40</t>
  </si>
  <si>
    <t>Victor</t>
  </si>
  <si>
    <t>Swanson</t>
  </si>
  <si>
    <t>Abbott</t>
  </si>
  <si>
    <t>insurance clerk</t>
  </si>
  <si>
    <t>Crosthwaite</t>
  </si>
  <si>
    <t>Fell</t>
  </si>
  <si>
    <t>AA patrol</t>
  </si>
  <si>
    <t>Harry</t>
  </si>
  <si>
    <t>Hoyle</t>
  </si>
  <si>
    <t>electrician</t>
  </si>
  <si>
    <t>Goosnargh</t>
  </si>
  <si>
    <t>required to resign as an alternative to dismissal</t>
  </si>
  <si>
    <t>Harold</t>
  </si>
  <si>
    <t>Watson</t>
  </si>
  <si>
    <t>shepherd</t>
  </si>
  <si>
    <t>Patterdale</t>
  </si>
  <si>
    <t>Walter</t>
  </si>
  <si>
    <t>Ernest Llewellyn</t>
  </si>
  <si>
    <t>Davies</t>
  </si>
  <si>
    <t>farm servant</t>
  </si>
  <si>
    <t>Bangalore</t>
  </si>
  <si>
    <t>India</t>
  </si>
  <si>
    <t>resigned on medical certificate unfit</t>
  </si>
  <si>
    <t>Bleasedale</t>
  </si>
  <si>
    <t>Lostock Hall</t>
  </si>
  <si>
    <t>returned to colonies, reclassed as army reserve 23/9/1940</t>
  </si>
  <si>
    <t>1940 to 1945</t>
  </si>
  <si>
    <t>no.</t>
  </si>
  <si>
    <t>rank</t>
  </si>
  <si>
    <t>f1</t>
  </si>
  <si>
    <t>f2</t>
  </si>
  <si>
    <t>f3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</si>
  <si>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</si>
  <si>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</si>
  <si>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</si>
  <si>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</si>
  <si>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</si>
  <si>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</si>
  <si>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</si>
  <si>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</si>
  <si>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</si>
  <si>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f13</t>
  </si>
  <si>
    <t>DoW</t>
  </si>
  <si>
    <t>f14</t>
  </si>
  <si>
    <t>f15</t>
  </si>
  <si>
    <t>f16</t>
  </si>
  <si>
    <t>f17</t>
  </si>
  <si>
    <t>f18</t>
  </si>
  <si>
    <t>f19</t>
  </si>
  <si>
    <t>f20</t>
  </si>
  <si>
    <t>f21</t>
  </si>
  <si>
    <t>f22</t>
  </si>
  <si>
    <t>f23</t>
  </si>
  <si>
    <t>f24</t>
  </si>
  <si>
    <t>f25</t>
  </si>
  <si>
    <t>f26</t>
  </si>
  <si>
    <t>DofLeaving</t>
  </si>
  <si>
    <t>PolServ</t>
  </si>
  <si>
    <t>Promo</t>
  </si>
  <si>
    <t>Williamson J</t>
  </si>
  <si>
    <t>Mills</t>
  </si>
  <si>
    <t>resigned. Lengthy explanation about birth cert: it seems that after he died in 1921, it emerged that he was actually born in 1876, and was 5 yrs younger than stated</t>
  </si>
  <si>
    <t>Kendal Police Service Record Book, 1860-1934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</si>
</sst>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>
    <font>
      <sz val="10"/>
      <name val="Arial"/>
      <charset val="128"/>
    </font>
    <font>
      <sz val="8"/>
      <name val="Arial"/>
      <charset val="128"/>
    </font>
    <font>
      <sz val="10"/>
      <name val="Arial"/>
      <family val="2"/>
    </font>
    <font>
      <b/>
      <sz val="14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164" fontId="0" fillId="0" borderId="0" xfId="0" applyNumberFormat="1"/>
    <xf numFmtId="1" fontId="0" fillId="0" borderId="0" xfId="0" applyNumberFormat="1"/>
    <xf numFmtId="0" fontId="0" fillId="3" borderId="1" xfId="0" applyFill="1" applyBorder="1" applyAlignment="1">
      <alignment horizontal="left"/>
    </xf>
    <xf numFmtId="0" fontId="0" fillId="3" borderId="1" xfId="0" applyFill="1" applyBorder="1"/>
    <xf numFmtId="0" fontId="0" fillId="4" borderId="0" xfId="0" applyFill="1"/>
    <xf numFmtId="1" fontId="0" fillId="3" borderId="1" xfId="0" applyNumberFormat="1" applyFill="1" applyBorder="1"/>
    <xf numFmtId="1" fontId="0" fillId="3" borderId="2" xfId="0" applyNumberFormat="1" applyFill="1" applyBorder="1"/>
    <xf numFmtId="0" fontId="0" fillId="5" borderId="3" xfId="0" applyFill="1" applyBorder="1"/>
    <xf numFmtId="0" fontId="0" fillId="5" borderId="4" xfId="0" applyFill="1" applyBorder="1"/>
    <xf numFmtId="1" fontId="0" fillId="5" borderId="4" xfId="0" applyNumberFormat="1" applyFill="1" applyBorder="1"/>
    <xf numFmtId="164" fontId="0" fillId="5" borderId="4" xfId="0" applyNumberFormat="1" applyFill="1" applyBorder="1"/>
    <xf numFmtId="0" fontId="0" fillId="5" borderId="4" xfId="0" applyFill="1" applyBorder="1" applyAlignment="1"/>
    <xf numFmtId="0" fontId="0" fillId="5" borderId="5" xfId="0" applyFill="1" applyBorder="1" applyAlignment="1"/>
    <xf numFmtId="164" fontId="0" fillId="3" borderId="6" xfId="0" applyNumberFormat="1" applyFill="1" applyBorder="1"/>
    <xf numFmtId="164" fontId="0" fillId="3" borderId="1" xfId="0" applyNumberFormat="1" applyFill="1" applyBorder="1"/>
    <xf numFmtId="164" fontId="0" fillId="3" borderId="2" xfId="0" applyNumberFormat="1" applyFill="1" applyBorder="1"/>
    <xf numFmtId="0" fontId="0" fillId="5" borderId="0" xfId="0" applyFill="1"/>
    <xf numFmtId="1" fontId="0" fillId="5" borderId="5" xfId="0" applyNumberFormat="1" applyFill="1" applyBorder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14"/>
  <sheetViews>
    <sheetView tabSelected="1" topLeftCell="O1" workbookViewId="0">
      <selection activeCell="O1" sqref="O1"/>
    </sheetView>
  </sheetViews>
  <sheetFormatPr defaultRowHeight="12.75"/>
  <cols>
    <col min="2" max="2" width="5.28515625" customWidth="1"/>
    <col min="3" max="3" width="4.28515625" customWidth="1"/>
    <col min="4" max="4" width="9.28515625" customWidth="1"/>
    <col min="5" max="5" width="4.5703125" customWidth="1"/>
    <col min="6" max="6" width="11.28515625" customWidth="1"/>
    <col min="7" max="7" width="5.140625" style="3" customWidth="1"/>
    <col min="8" max="8" width="6.5703125" style="3" customWidth="1"/>
    <col min="9" max="10" width="6.5703125" style="2" customWidth="1"/>
    <col min="11" max="11" width="3.5703125" customWidth="1"/>
    <col min="12" max="12" width="4" style="3" customWidth="1"/>
    <col min="13" max="13" width="11.42578125" customWidth="1"/>
    <col min="14" max="14" width="18.28515625" customWidth="1"/>
    <col min="15" max="15" width="8.85546875" customWidth="1"/>
    <col min="16" max="16" width="8.85546875" style="18" customWidth="1"/>
    <col min="17" max="17" width="6.5703125" style="3" customWidth="1"/>
    <col min="18" max="20" width="9.140625" hidden="1" customWidth="1"/>
    <col min="21" max="21" width="5.85546875" style="3" customWidth="1"/>
    <col min="22" max="28" width="4" hidden="1" customWidth="1"/>
    <col min="29" max="29" width="6.5703125" style="3" customWidth="1"/>
    <col min="30" max="30" width="3.7109375" hidden="1" customWidth="1"/>
    <col min="31" max="31" width="4.5703125" hidden="1" customWidth="1"/>
    <col min="32" max="32" width="9.140625" hidden="1" customWidth="1"/>
    <col min="33" max="33" width="2.42578125" hidden="1" customWidth="1"/>
    <col min="34" max="34" width="9.140625" hidden="1" customWidth="1"/>
    <col min="35" max="35" width="3" hidden="1" customWidth="1"/>
    <col min="36" max="36" width="7.28515625" hidden="1" customWidth="1"/>
    <col min="37" max="37" width="3.42578125" hidden="1" customWidth="1"/>
    <col min="38" max="38" width="9.140625" style="5"/>
    <col min="39" max="39" width="6.5703125" customWidth="1"/>
    <col min="40" max="40" width="7.7109375" hidden="1" customWidth="1"/>
    <col min="41" max="41" width="4.42578125" hidden="1" customWidth="1"/>
    <col min="42" max="42" width="5.7109375" hidden="1" customWidth="1"/>
    <col min="43" max="43" width="4.7109375" customWidth="1"/>
    <col min="44" max="44" width="4.7109375" hidden="1" customWidth="1"/>
    <col min="45" max="49" width="3.7109375" hidden="1" customWidth="1"/>
    <col min="50" max="50" width="4.7109375" hidden="1" customWidth="1"/>
    <col min="51" max="51" width="4.7109375" customWidth="1"/>
    <col min="52" max="52" width="3.5703125" hidden="1" customWidth="1"/>
    <col min="53" max="53" width="4.42578125" hidden="1" customWidth="1"/>
    <col min="54" max="54" width="7.5703125" hidden="1" customWidth="1"/>
    <col min="55" max="55" width="2.42578125" hidden="1" customWidth="1"/>
    <col min="56" max="56" width="7" hidden="1" customWidth="1"/>
    <col min="57" max="57" width="3.7109375" hidden="1" customWidth="1"/>
    <col min="58" max="58" width="7" hidden="1" customWidth="1"/>
    <col min="59" max="59" width="3.140625" hidden="1" customWidth="1"/>
    <col min="60" max="60" width="6.140625" style="5" customWidth="1"/>
    <col min="61" max="61" width="27.5703125" customWidth="1"/>
    <col min="62" max="62" width="4.140625" style="18" customWidth="1"/>
    <col min="63" max="63" width="4.28515625" style="18" customWidth="1"/>
    <col min="64" max="64" width="29.42578125" customWidth="1"/>
    <col min="65" max="65" width="5.28515625" customWidth="1"/>
    <col min="66" max="66" width="5.5703125" customWidth="1"/>
    <col min="67" max="67" width="14.28515625" customWidth="1"/>
    <col min="68" max="68" width="6.140625" customWidth="1"/>
    <col min="69" max="69" width="5.85546875" style="7" customWidth="1"/>
    <col min="70" max="70" width="5.85546875" style="3" customWidth="1"/>
  </cols>
  <sheetData>
    <row r="1" spans="1:70" ht="18">
      <c r="O1" s="21" t="s">
        <v>505</v>
      </c>
    </row>
    <row r="2" spans="1:70" s="10" customFormat="1">
      <c r="A2" s="9"/>
      <c r="B2" s="10" t="s">
        <v>470</v>
      </c>
      <c r="C2" s="10" t="s">
        <v>471</v>
      </c>
      <c r="D2" s="10" t="s">
        <v>0</v>
      </c>
      <c r="E2" s="10" t="s">
        <v>264</v>
      </c>
      <c r="F2" s="10" t="s">
        <v>1</v>
      </c>
      <c r="G2" s="11" t="s">
        <v>2</v>
      </c>
      <c r="H2" s="11" t="s">
        <v>3</v>
      </c>
      <c r="I2" s="12" t="s">
        <v>4</v>
      </c>
      <c r="J2" s="12" t="s">
        <v>21</v>
      </c>
      <c r="K2" s="10" t="s">
        <v>5</v>
      </c>
      <c r="L2" s="11" t="s">
        <v>18</v>
      </c>
      <c r="M2" s="10" t="s">
        <v>6</v>
      </c>
      <c r="N2" s="10" t="s">
        <v>19</v>
      </c>
      <c r="O2" s="10" t="s">
        <v>20</v>
      </c>
      <c r="P2" s="10" t="s">
        <v>282</v>
      </c>
      <c r="Q2" s="11" t="s">
        <v>11</v>
      </c>
      <c r="R2" s="13" t="s">
        <v>15</v>
      </c>
      <c r="S2" s="13" t="s">
        <v>472</v>
      </c>
      <c r="T2" s="13" t="s">
        <v>473</v>
      </c>
      <c r="U2" s="11" t="s">
        <v>12</v>
      </c>
      <c r="V2" s="10" t="s">
        <v>16</v>
      </c>
      <c r="W2" s="10" t="s">
        <v>474</v>
      </c>
      <c r="X2" s="10" t="s">
        <v>475</v>
      </c>
      <c r="Y2" s="10" t="s">
        <v>476</v>
      </c>
      <c r="Z2" s="10" t="s">
        <v>477</v>
      </c>
      <c r="AA2" s="10" t="s">
        <v>478</v>
      </c>
      <c r="AB2" s="10" t="s">
        <v>479</v>
      </c>
      <c r="AC2" s="11" t="s">
        <v>7</v>
      </c>
      <c r="AD2" s="13" t="s">
        <v>17</v>
      </c>
      <c r="AE2" s="13" t="s">
        <v>480</v>
      </c>
      <c r="AF2" s="13" t="s">
        <v>481</v>
      </c>
      <c r="AG2" s="13" t="s">
        <v>482</v>
      </c>
      <c r="AH2" s="13" t="s">
        <v>483</v>
      </c>
      <c r="AI2" s="13" t="s">
        <v>22</v>
      </c>
      <c r="AJ2" s="13" t="s">
        <v>492</v>
      </c>
      <c r="AK2" s="13" t="s">
        <v>484</v>
      </c>
      <c r="AL2" s="14" t="s">
        <v>485</v>
      </c>
      <c r="AM2" s="10" t="s">
        <v>13</v>
      </c>
      <c r="AN2" s="13" t="s">
        <v>15</v>
      </c>
      <c r="AO2" s="13" t="s">
        <v>486</v>
      </c>
      <c r="AP2" s="13" t="s">
        <v>487</v>
      </c>
      <c r="AQ2" s="10" t="s">
        <v>14</v>
      </c>
      <c r="AR2" s="13" t="s">
        <v>16</v>
      </c>
      <c r="AS2" s="13" t="s">
        <v>488</v>
      </c>
      <c r="AT2" s="13" t="s">
        <v>489</v>
      </c>
      <c r="AU2" s="13" t="s">
        <v>490</v>
      </c>
      <c r="AV2" s="13" t="s">
        <v>491</v>
      </c>
      <c r="AW2" s="13" t="s">
        <v>492</v>
      </c>
      <c r="AX2" s="13" t="s">
        <v>493</v>
      </c>
      <c r="AY2" s="10" t="s">
        <v>8</v>
      </c>
      <c r="AZ2" s="13" t="s">
        <v>17</v>
      </c>
      <c r="BA2" s="13" t="s">
        <v>494</v>
      </c>
      <c r="BB2" s="13" t="s">
        <v>495</v>
      </c>
      <c r="BC2" s="13" t="s">
        <v>496</v>
      </c>
      <c r="BD2" s="13" t="s">
        <v>497</v>
      </c>
      <c r="BE2" s="13" t="s">
        <v>22</v>
      </c>
      <c r="BF2" s="13" t="s">
        <v>494</v>
      </c>
      <c r="BG2" s="13" t="s">
        <v>498</v>
      </c>
      <c r="BH2" s="14" t="s">
        <v>499</v>
      </c>
      <c r="BI2" s="10" t="s">
        <v>9</v>
      </c>
      <c r="BJ2" s="10" t="s">
        <v>155</v>
      </c>
      <c r="BK2" s="10" t="s">
        <v>24</v>
      </c>
      <c r="BL2" s="10" t="s">
        <v>10</v>
      </c>
      <c r="BM2" s="10" t="s">
        <v>500</v>
      </c>
      <c r="BN2" s="10" t="s">
        <v>501</v>
      </c>
      <c r="BO2" s="10" t="s">
        <v>23</v>
      </c>
      <c r="BP2" s="10" t="s">
        <v>153</v>
      </c>
      <c r="BQ2" s="19" t="s">
        <v>31</v>
      </c>
      <c r="BR2" s="11" t="s">
        <v>110</v>
      </c>
    </row>
    <row r="3" spans="1:70">
      <c r="C3" t="s">
        <v>41</v>
      </c>
      <c r="D3" t="s">
        <v>36</v>
      </c>
      <c r="F3" t="s">
        <v>42</v>
      </c>
      <c r="G3" s="3">
        <v>46</v>
      </c>
      <c r="H3" s="3">
        <v>5</v>
      </c>
      <c r="I3" s="2">
        <v>8</v>
      </c>
      <c r="J3" s="15">
        <f t="shared" ref="J3:J66" si="0">I3+(H3*12)</f>
        <v>68</v>
      </c>
      <c r="K3" t="s">
        <v>28</v>
      </c>
      <c r="L3" s="3">
        <v>5</v>
      </c>
      <c r="M3" t="s">
        <v>43</v>
      </c>
      <c r="N3" t="s">
        <v>44</v>
      </c>
      <c r="O3" t="s">
        <v>45</v>
      </c>
      <c r="P3" s="18">
        <v>5</v>
      </c>
      <c r="Q3" s="3">
        <v>1851</v>
      </c>
      <c r="R3" s="6">
        <f t="shared" ref="R3:R66" si="1">((Q3-1850)+1)/4</f>
        <v>0.5</v>
      </c>
      <c r="S3" s="6">
        <f t="shared" ref="S3:S66" si="2">INT(R3)</f>
        <v>0</v>
      </c>
      <c r="T3" s="6">
        <f t="shared" ref="T3:T66" si="3">((Q3-1850)*365)+S3</f>
        <v>365</v>
      </c>
      <c r="U3" s="3">
        <v>3</v>
      </c>
      <c r="V3" s="6">
        <f t="shared" ref="V3:V66" si="4">(U3-1)*31</f>
        <v>62</v>
      </c>
      <c r="W3" s="6">
        <f t="shared" ref="W3:W66" si="5">IF(U3&gt;2,-3,0)</f>
        <v>-3</v>
      </c>
      <c r="X3" s="6">
        <f t="shared" ref="X3:X66" si="6">IF(U3&gt;4,-1,0)</f>
        <v>0</v>
      </c>
      <c r="Y3" s="6">
        <f t="shared" ref="Y3:Y66" si="7">IF(U3&gt;6,-1,0)</f>
        <v>0</v>
      </c>
      <c r="Z3" s="6">
        <f t="shared" ref="Z3:Z66" si="8">IF(U3&gt;9,-1,0)</f>
        <v>0</v>
      </c>
      <c r="AA3" s="6">
        <f t="shared" ref="AA3:AA66" si="9">IF(U3&gt;11,-1,0)</f>
        <v>0</v>
      </c>
      <c r="AB3" s="6">
        <f t="shared" ref="AB3:AB66" si="10">SUM(V3:AA3)</f>
        <v>59</v>
      </c>
      <c r="AC3" s="3">
        <v>18</v>
      </c>
      <c r="AD3" s="1">
        <f t="shared" ref="AD3:AD66" si="11">MOD(Q3,4)</f>
        <v>3</v>
      </c>
      <c r="AE3" s="1">
        <f t="shared" ref="AE3:AE66" si="12">AB3+AC3</f>
        <v>77</v>
      </c>
      <c r="AF3" s="1" t="b">
        <f t="shared" ref="AF3:AF66" si="13">AND(AD3=0,AE3&gt;59)</f>
        <v>0</v>
      </c>
      <c r="AG3" s="1">
        <f t="shared" ref="AG3:AG66" si="14">IF(AF3=TRUE,1,0)</f>
        <v>0</v>
      </c>
      <c r="AH3" s="1">
        <f t="shared" ref="AH3:AH66" si="15">SUM(T3,AB3,AC3,AG3)</f>
        <v>442</v>
      </c>
      <c r="AI3" s="1">
        <f t="shared" ref="AI3:AI66" si="16">IF(AH3&gt;18321,-1,0)</f>
        <v>0</v>
      </c>
      <c r="AJ3" s="1">
        <f t="shared" ref="AJ3:AJ66" si="17">AH3+AI3</f>
        <v>442</v>
      </c>
      <c r="AK3" s="1">
        <f t="shared" ref="AK3:AK66" si="18">MOD(AJ3,7)</f>
        <v>1</v>
      </c>
      <c r="AL3" s="5" t="str">
        <f t="shared" ref="AL3:AL66" si="19">MID("MonTueWedThuFriSatSun",AK3*3+1,3)</f>
        <v>Tue</v>
      </c>
      <c r="AM3">
        <v>1873</v>
      </c>
      <c r="AN3" s="1">
        <f t="shared" ref="AN3:AN66" si="20">((AM3-1850)+1)/4</f>
        <v>6</v>
      </c>
      <c r="AO3" s="1">
        <f t="shared" ref="AO3:AO66" si="21">INT(AN3)</f>
        <v>6</v>
      </c>
      <c r="AP3" s="1">
        <f t="shared" ref="AP3:AP66" si="22">((AM3-1850)*365)+AO3</f>
        <v>8401</v>
      </c>
      <c r="AQ3">
        <v>7</v>
      </c>
      <c r="AR3" s="1">
        <f t="shared" ref="AR3:AR66" si="23">(AQ3-1)*31</f>
        <v>186</v>
      </c>
      <c r="AS3" s="1">
        <f t="shared" ref="AS3:AS66" si="24">IF(AQ3&gt;2,-3,0)</f>
        <v>-3</v>
      </c>
      <c r="AT3" s="1">
        <f t="shared" ref="AT3:AT66" si="25">IF(AQ3&gt;4,-1,0)</f>
        <v>-1</v>
      </c>
      <c r="AU3" s="1">
        <f t="shared" ref="AU3:AU66" si="26">IF(AQ3&gt;6,-1,0)</f>
        <v>-1</v>
      </c>
      <c r="AV3" s="1">
        <f t="shared" ref="AV3:AV66" si="27">IF(AQ3&gt;9,-1,0)</f>
        <v>0</v>
      </c>
      <c r="AW3" s="1">
        <f t="shared" ref="AW3:AW66" si="28">IF(AQ3&gt;11,-1,0)</f>
        <v>0</v>
      </c>
      <c r="AX3" s="1">
        <f t="shared" ref="AX3:AX66" si="29">SUM(AR3:AW3)</f>
        <v>181</v>
      </c>
      <c r="AY3">
        <v>29</v>
      </c>
      <c r="AZ3" s="1">
        <f t="shared" ref="AZ3:AZ66" si="30">MOD(AM3,4)</f>
        <v>1</v>
      </c>
      <c r="BA3" s="1">
        <f t="shared" ref="BA3:BA66" si="31">AX3+AY3</f>
        <v>210</v>
      </c>
      <c r="BB3" s="1" t="b">
        <f t="shared" ref="BB3:BB66" si="32">AND(AZ3=0,BA3&gt;59)</f>
        <v>0</v>
      </c>
      <c r="BC3" s="1">
        <f t="shared" ref="BC3:BC66" si="33">IF(BB3=TRUE,1,0)</f>
        <v>0</v>
      </c>
      <c r="BD3" s="1">
        <f t="shared" ref="BD3:BD66" si="34">SUM(AP3,AX3,AY3,BC3)</f>
        <v>8611</v>
      </c>
      <c r="BE3" s="1">
        <f t="shared" ref="BE3:BE66" si="35">IF(BD3&gt;18321,-1,0)</f>
        <v>0</v>
      </c>
      <c r="BF3" s="1">
        <f t="shared" ref="BF3:BF66" si="36">BD3+BE3</f>
        <v>8611</v>
      </c>
      <c r="BG3" s="1">
        <f t="shared" ref="BG3:BG66" si="37">MOD(BF3,7)</f>
        <v>1</v>
      </c>
      <c r="BH3" s="5" t="str">
        <f t="shared" ref="BH3:BH66" si="38">MID("MonTueWedThuFriSatSun",BG3*3+1,3)</f>
        <v>Tue</v>
      </c>
      <c r="BJ3" s="18" t="s">
        <v>46</v>
      </c>
      <c r="BL3" t="s">
        <v>47</v>
      </c>
      <c r="BN3" t="s">
        <v>35</v>
      </c>
      <c r="BO3" t="s">
        <v>34</v>
      </c>
      <c r="BQ3" s="7">
        <f t="shared" ref="BQ3:BQ34" si="39">(BF3-AJ3)/365</f>
        <v>22.38082191780822</v>
      </c>
      <c r="BR3" s="7">
        <f t="shared" ref="BR3:BR66" si="40">G3+BQ3</f>
        <v>68.38082191780822</v>
      </c>
    </row>
    <row r="4" spans="1:70">
      <c r="B4" t="s">
        <v>48</v>
      </c>
      <c r="C4" t="s">
        <v>49</v>
      </c>
      <c r="D4" t="s">
        <v>50</v>
      </c>
      <c r="F4" t="s">
        <v>51</v>
      </c>
      <c r="G4" s="3">
        <v>33</v>
      </c>
      <c r="H4" s="3">
        <v>5</v>
      </c>
      <c r="I4" s="2">
        <v>2</v>
      </c>
      <c r="J4" s="16">
        <f t="shared" si="0"/>
        <v>62</v>
      </c>
      <c r="K4" t="s">
        <v>28</v>
      </c>
      <c r="L4" s="3">
        <v>3</v>
      </c>
      <c r="M4" t="s">
        <v>43</v>
      </c>
      <c r="N4" t="s">
        <v>52</v>
      </c>
      <c r="O4" t="s">
        <v>45</v>
      </c>
      <c r="P4" s="18">
        <v>10</v>
      </c>
      <c r="Q4" s="3">
        <v>1864</v>
      </c>
      <c r="R4" s="6">
        <f t="shared" si="1"/>
        <v>3.75</v>
      </c>
      <c r="S4" s="6">
        <f t="shared" si="2"/>
        <v>3</v>
      </c>
      <c r="T4" s="6">
        <f t="shared" si="3"/>
        <v>5113</v>
      </c>
      <c r="U4" s="3">
        <v>5</v>
      </c>
      <c r="V4" s="6">
        <f t="shared" si="4"/>
        <v>124</v>
      </c>
      <c r="W4" s="6">
        <f t="shared" si="5"/>
        <v>-3</v>
      </c>
      <c r="X4" s="6">
        <f t="shared" si="6"/>
        <v>-1</v>
      </c>
      <c r="Y4" s="6">
        <f t="shared" si="7"/>
        <v>0</v>
      </c>
      <c r="Z4" s="6">
        <f t="shared" si="8"/>
        <v>0</v>
      </c>
      <c r="AA4" s="6">
        <f t="shared" si="9"/>
        <v>0</v>
      </c>
      <c r="AB4" s="6">
        <f t="shared" si="10"/>
        <v>120</v>
      </c>
      <c r="AC4" s="3">
        <v>3</v>
      </c>
      <c r="AD4" s="1">
        <f t="shared" si="11"/>
        <v>0</v>
      </c>
      <c r="AE4" s="1">
        <f t="shared" si="12"/>
        <v>123</v>
      </c>
      <c r="AF4" s="1" t="b">
        <f t="shared" si="13"/>
        <v>1</v>
      </c>
      <c r="AG4" s="1">
        <f t="shared" si="14"/>
        <v>1</v>
      </c>
      <c r="AH4" s="1">
        <f t="shared" si="15"/>
        <v>5237</v>
      </c>
      <c r="AI4" s="1">
        <f t="shared" si="16"/>
        <v>0</v>
      </c>
      <c r="AJ4" s="1">
        <f t="shared" si="17"/>
        <v>5237</v>
      </c>
      <c r="AK4" s="1">
        <f t="shared" si="18"/>
        <v>1</v>
      </c>
      <c r="AL4" s="5" t="str">
        <f t="shared" si="19"/>
        <v>Tue</v>
      </c>
      <c r="AM4">
        <v>1875</v>
      </c>
      <c r="AN4" s="1">
        <f t="shared" si="20"/>
        <v>6.5</v>
      </c>
      <c r="AO4" s="1">
        <f t="shared" si="21"/>
        <v>6</v>
      </c>
      <c r="AP4" s="1">
        <f t="shared" si="22"/>
        <v>9131</v>
      </c>
      <c r="AQ4">
        <v>4</v>
      </c>
      <c r="AR4" s="1">
        <f t="shared" si="23"/>
        <v>93</v>
      </c>
      <c r="AS4" s="1">
        <f t="shared" si="24"/>
        <v>-3</v>
      </c>
      <c r="AT4" s="1">
        <f t="shared" si="25"/>
        <v>0</v>
      </c>
      <c r="AU4" s="1">
        <f t="shared" si="26"/>
        <v>0</v>
      </c>
      <c r="AV4" s="1">
        <f t="shared" si="27"/>
        <v>0</v>
      </c>
      <c r="AW4" s="1">
        <f t="shared" si="28"/>
        <v>0</v>
      </c>
      <c r="AX4" s="1">
        <f t="shared" si="29"/>
        <v>90</v>
      </c>
      <c r="AY4">
        <v>11</v>
      </c>
      <c r="AZ4" s="1">
        <f t="shared" si="30"/>
        <v>3</v>
      </c>
      <c r="BA4" s="1">
        <f t="shared" si="31"/>
        <v>101</v>
      </c>
      <c r="BB4" s="1" t="b">
        <f t="shared" si="32"/>
        <v>0</v>
      </c>
      <c r="BC4" s="1">
        <f t="shared" si="33"/>
        <v>0</v>
      </c>
      <c r="BD4" s="1">
        <f t="shared" si="34"/>
        <v>9232</v>
      </c>
      <c r="BE4" s="1">
        <f t="shared" si="35"/>
        <v>0</v>
      </c>
      <c r="BF4" s="1">
        <f t="shared" si="36"/>
        <v>9232</v>
      </c>
      <c r="BG4" s="1">
        <f t="shared" si="37"/>
        <v>6</v>
      </c>
      <c r="BH4" s="5" t="str">
        <f t="shared" si="38"/>
        <v>Sun</v>
      </c>
      <c r="BI4" t="s">
        <v>53</v>
      </c>
      <c r="BJ4" s="18" t="s">
        <v>33</v>
      </c>
      <c r="BK4" s="18">
        <v>3</v>
      </c>
      <c r="BL4" t="s">
        <v>54</v>
      </c>
      <c r="BN4" t="s">
        <v>41</v>
      </c>
      <c r="BO4" t="s">
        <v>34</v>
      </c>
      <c r="BQ4" s="7">
        <f t="shared" si="39"/>
        <v>10.945205479452055</v>
      </c>
      <c r="BR4" s="7">
        <f t="shared" si="40"/>
        <v>43.945205479452056</v>
      </c>
    </row>
    <row r="5" spans="1:70">
      <c r="B5" t="s">
        <v>55</v>
      </c>
      <c r="C5" t="s">
        <v>49</v>
      </c>
      <c r="D5" t="s">
        <v>56</v>
      </c>
      <c r="F5" t="s">
        <v>57</v>
      </c>
      <c r="G5" s="3">
        <v>27</v>
      </c>
      <c r="H5" s="3">
        <v>5</v>
      </c>
      <c r="I5" s="2">
        <v>11</v>
      </c>
      <c r="J5" s="16">
        <f t="shared" si="0"/>
        <v>71</v>
      </c>
      <c r="K5" t="s">
        <v>28</v>
      </c>
      <c r="L5" s="3">
        <v>2</v>
      </c>
      <c r="M5" t="s">
        <v>43</v>
      </c>
      <c r="N5" t="s">
        <v>29</v>
      </c>
      <c r="O5" t="s">
        <v>30</v>
      </c>
      <c r="P5" s="18">
        <v>46</v>
      </c>
      <c r="Q5" s="3">
        <v>1867</v>
      </c>
      <c r="R5" s="6">
        <f t="shared" si="1"/>
        <v>4.5</v>
      </c>
      <c r="S5" s="6">
        <f t="shared" si="2"/>
        <v>4</v>
      </c>
      <c r="T5" s="6">
        <f t="shared" si="3"/>
        <v>6209</v>
      </c>
      <c r="U5" s="3">
        <v>12</v>
      </c>
      <c r="V5" s="6">
        <f t="shared" si="4"/>
        <v>341</v>
      </c>
      <c r="W5" s="6">
        <f t="shared" si="5"/>
        <v>-3</v>
      </c>
      <c r="X5" s="6">
        <f t="shared" si="6"/>
        <v>-1</v>
      </c>
      <c r="Y5" s="6">
        <f t="shared" si="7"/>
        <v>-1</v>
      </c>
      <c r="Z5" s="6">
        <f t="shared" si="8"/>
        <v>-1</v>
      </c>
      <c r="AA5" s="6">
        <f t="shared" si="9"/>
        <v>-1</v>
      </c>
      <c r="AB5" s="6">
        <f t="shared" si="10"/>
        <v>334</v>
      </c>
      <c r="AC5" s="3">
        <v>10</v>
      </c>
      <c r="AD5" s="1">
        <f t="shared" si="11"/>
        <v>3</v>
      </c>
      <c r="AE5" s="1">
        <f t="shared" si="12"/>
        <v>344</v>
      </c>
      <c r="AF5" s="1" t="b">
        <f t="shared" si="13"/>
        <v>0</v>
      </c>
      <c r="AG5" s="1">
        <f t="shared" si="14"/>
        <v>0</v>
      </c>
      <c r="AH5" s="1">
        <f t="shared" si="15"/>
        <v>6553</v>
      </c>
      <c r="AI5" s="1">
        <f t="shared" si="16"/>
        <v>0</v>
      </c>
      <c r="AJ5" s="1">
        <f t="shared" si="17"/>
        <v>6553</v>
      </c>
      <c r="AK5" s="1">
        <f t="shared" si="18"/>
        <v>1</v>
      </c>
      <c r="AL5" s="5" t="str">
        <f t="shared" si="19"/>
        <v>Tue</v>
      </c>
      <c r="AM5">
        <v>1879</v>
      </c>
      <c r="AN5" s="1">
        <f t="shared" si="20"/>
        <v>7.5</v>
      </c>
      <c r="AO5" s="1">
        <f t="shared" si="21"/>
        <v>7</v>
      </c>
      <c r="AP5" s="1">
        <f t="shared" si="22"/>
        <v>10592</v>
      </c>
      <c r="AQ5">
        <v>7</v>
      </c>
      <c r="AR5" s="1">
        <f t="shared" si="23"/>
        <v>186</v>
      </c>
      <c r="AS5" s="1">
        <f t="shared" si="24"/>
        <v>-3</v>
      </c>
      <c r="AT5" s="1">
        <f t="shared" si="25"/>
        <v>-1</v>
      </c>
      <c r="AU5" s="1">
        <f t="shared" si="26"/>
        <v>-1</v>
      </c>
      <c r="AV5" s="1">
        <f t="shared" si="27"/>
        <v>0</v>
      </c>
      <c r="AW5" s="1">
        <f t="shared" si="28"/>
        <v>0</v>
      </c>
      <c r="AX5" s="1">
        <f t="shared" si="29"/>
        <v>181</v>
      </c>
      <c r="AY5">
        <v>1</v>
      </c>
      <c r="AZ5" s="1">
        <f t="shared" si="30"/>
        <v>3</v>
      </c>
      <c r="BA5" s="1">
        <f t="shared" si="31"/>
        <v>182</v>
      </c>
      <c r="BB5" s="1" t="b">
        <f t="shared" si="32"/>
        <v>0</v>
      </c>
      <c r="BC5" s="1">
        <f t="shared" si="33"/>
        <v>0</v>
      </c>
      <c r="BD5" s="1">
        <f t="shared" si="34"/>
        <v>10774</v>
      </c>
      <c r="BE5" s="1">
        <f t="shared" si="35"/>
        <v>0</v>
      </c>
      <c r="BF5" s="1">
        <f t="shared" si="36"/>
        <v>10774</v>
      </c>
      <c r="BG5" s="1">
        <f t="shared" si="37"/>
        <v>1</v>
      </c>
      <c r="BH5" s="5" t="str">
        <f t="shared" si="38"/>
        <v>Tue</v>
      </c>
      <c r="BJ5" s="18" t="s">
        <v>46</v>
      </c>
      <c r="BL5" t="s">
        <v>58</v>
      </c>
      <c r="BN5" t="s">
        <v>41</v>
      </c>
      <c r="BO5" t="s">
        <v>34</v>
      </c>
      <c r="BQ5" s="7">
        <f t="shared" si="39"/>
        <v>11.564383561643835</v>
      </c>
      <c r="BR5" s="7">
        <f t="shared" si="40"/>
        <v>38.564383561643837</v>
      </c>
    </row>
    <row r="6" spans="1:70">
      <c r="C6" t="s">
        <v>25</v>
      </c>
      <c r="D6" t="s">
        <v>26</v>
      </c>
      <c r="F6" t="s">
        <v>27</v>
      </c>
      <c r="G6" s="3">
        <v>41</v>
      </c>
      <c r="H6" s="3">
        <v>5</v>
      </c>
      <c r="I6" s="2">
        <v>10</v>
      </c>
      <c r="J6" s="16">
        <f t="shared" si="0"/>
        <v>70</v>
      </c>
      <c r="K6" t="s">
        <v>28</v>
      </c>
      <c r="L6" s="3">
        <v>5</v>
      </c>
      <c r="N6" t="s">
        <v>29</v>
      </c>
      <c r="O6" t="s">
        <v>30</v>
      </c>
      <c r="P6" s="18">
        <v>46</v>
      </c>
      <c r="Q6" s="3">
        <v>1868</v>
      </c>
      <c r="R6" s="6">
        <f t="shared" si="1"/>
        <v>4.75</v>
      </c>
      <c r="S6" s="6">
        <f t="shared" si="2"/>
        <v>4</v>
      </c>
      <c r="T6" s="6">
        <f t="shared" si="3"/>
        <v>6574</v>
      </c>
      <c r="U6" s="3">
        <v>2</v>
      </c>
      <c r="V6" s="6">
        <f t="shared" si="4"/>
        <v>31</v>
      </c>
      <c r="W6" s="6">
        <f t="shared" si="5"/>
        <v>0</v>
      </c>
      <c r="X6" s="6">
        <f t="shared" si="6"/>
        <v>0</v>
      </c>
      <c r="Y6" s="6">
        <f t="shared" si="7"/>
        <v>0</v>
      </c>
      <c r="Z6" s="6">
        <f t="shared" si="8"/>
        <v>0</v>
      </c>
      <c r="AA6" s="6">
        <f t="shared" si="9"/>
        <v>0</v>
      </c>
      <c r="AB6" s="6">
        <f t="shared" si="10"/>
        <v>31</v>
      </c>
      <c r="AC6" s="3">
        <v>28</v>
      </c>
      <c r="AD6" s="1">
        <f t="shared" si="11"/>
        <v>0</v>
      </c>
      <c r="AE6" s="1">
        <f t="shared" si="12"/>
        <v>59</v>
      </c>
      <c r="AF6" s="1" t="b">
        <f t="shared" si="13"/>
        <v>0</v>
      </c>
      <c r="AG6" s="1">
        <f t="shared" si="14"/>
        <v>0</v>
      </c>
      <c r="AH6" s="1">
        <f t="shared" si="15"/>
        <v>6633</v>
      </c>
      <c r="AI6" s="1">
        <f t="shared" si="16"/>
        <v>0</v>
      </c>
      <c r="AJ6" s="1">
        <f t="shared" si="17"/>
        <v>6633</v>
      </c>
      <c r="AK6" s="1">
        <f t="shared" si="18"/>
        <v>4</v>
      </c>
      <c r="AL6" s="4" t="str">
        <f t="shared" si="19"/>
        <v>Fri</v>
      </c>
      <c r="AM6">
        <v>1876</v>
      </c>
      <c r="AN6" s="1">
        <f t="shared" si="20"/>
        <v>6.75</v>
      </c>
      <c r="AO6" s="1">
        <f t="shared" si="21"/>
        <v>6</v>
      </c>
      <c r="AP6" s="1">
        <f t="shared" si="22"/>
        <v>9496</v>
      </c>
      <c r="AQ6">
        <v>4</v>
      </c>
      <c r="AR6" s="1">
        <f t="shared" si="23"/>
        <v>93</v>
      </c>
      <c r="AS6" s="1">
        <f t="shared" si="24"/>
        <v>-3</v>
      </c>
      <c r="AT6" s="1">
        <f t="shared" si="25"/>
        <v>0</v>
      </c>
      <c r="AU6" s="1">
        <f t="shared" si="26"/>
        <v>0</v>
      </c>
      <c r="AV6" s="1">
        <f t="shared" si="27"/>
        <v>0</v>
      </c>
      <c r="AW6" s="1">
        <f t="shared" si="28"/>
        <v>0</v>
      </c>
      <c r="AX6" s="1">
        <f t="shared" si="29"/>
        <v>90</v>
      </c>
      <c r="AY6">
        <v>30</v>
      </c>
      <c r="AZ6" s="1">
        <f t="shared" si="30"/>
        <v>0</v>
      </c>
      <c r="BA6" s="1">
        <f t="shared" si="31"/>
        <v>120</v>
      </c>
      <c r="BB6" s="1" t="b">
        <f t="shared" si="32"/>
        <v>1</v>
      </c>
      <c r="BC6" s="1">
        <f t="shared" si="33"/>
        <v>1</v>
      </c>
      <c r="BD6" s="1">
        <f t="shared" si="34"/>
        <v>9617</v>
      </c>
      <c r="BE6" s="1">
        <f t="shared" si="35"/>
        <v>0</v>
      </c>
      <c r="BF6" s="1">
        <f t="shared" si="36"/>
        <v>9617</v>
      </c>
      <c r="BG6" s="1">
        <f t="shared" si="37"/>
        <v>6</v>
      </c>
      <c r="BH6" s="4" t="str">
        <f t="shared" si="38"/>
        <v>Sun</v>
      </c>
      <c r="BI6" t="s">
        <v>32</v>
      </c>
      <c r="BJ6" s="18" t="s">
        <v>33</v>
      </c>
      <c r="BK6" s="18">
        <v>22</v>
      </c>
      <c r="BL6" t="s">
        <v>34</v>
      </c>
      <c r="BO6" t="s">
        <v>34</v>
      </c>
      <c r="BQ6" s="7">
        <f t="shared" si="39"/>
        <v>8.1753424657534239</v>
      </c>
      <c r="BR6" s="7">
        <f t="shared" si="40"/>
        <v>49.175342465753424</v>
      </c>
    </row>
    <row r="7" spans="1:70">
      <c r="B7" t="s">
        <v>59</v>
      </c>
      <c r="C7" t="s">
        <v>49</v>
      </c>
      <c r="D7" t="s">
        <v>60</v>
      </c>
      <c r="F7" t="s">
        <v>61</v>
      </c>
      <c r="G7" s="3">
        <v>32</v>
      </c>
      <c r="H7" s="3">
        <v>6</v>
      </c>
      <c r="I7" s="2">
        <v>1</v>
      </c>
      <c r="J7" s="16">
        <f t="shared" si="0"/>
        <v>73</v>
      </c>
      <c r="K7" t="s">
        <v>38</v>
      </c>
      <c r="M7" t="s">
        <v>43</v>
      </c>
      <c r="N7" t="s">
        <v>62</v>
      </c>
      <c r="O7" t="s">
        <v>45</v>
      </c>
      <c r="P7" s="18">
        <v>24</v>
      </c>
      <c r="Q7" s="3">
        <v>1868</v>
      </c>
      <c r="R7" s="6">
        <f t="shared" si="1"/>
        <v>4.75</v>
      </c>
      <c r="S7" s="6">
        <f t="shared" si="2"/>
        <v>4</v>
      </c>
      <c r="T7" s="6">
        <f t="shared" si="3"/>
        <v>6574</v>
      </c>
      <c r="U7" s="3">
        <v>3</v>
      </c>
      <c r="V7" s="6">
        <f t="shared" si="4"/>
        <v>62</v>
      </c>
      <c r="W7" s="6">
        <f t="shared" si="5"/>
        <v>-3</v>
      </c>
      <c r="X7" s="6">
        <f t="shared" si="6"/>
        <v>0</v>
      </c>
      <c r="Y7" s="6">
        <f t="shared" si="7"/>
        <v>0</v>
      </c>
      <c r="Z7" s="6">
        <f t="shared" si="8"/>
        <v>0</v>
      </c>
      <c r="AA7" s="6">
        <f t="shared" si="9"/>
        <v>0</v>
      </c>
      <c r="AB7" s="6">
        <f t="shared" si="10"/>
        <v>59</v>
      </c>
      <c r="AC7" s="3">
        <v>31</v>
      </c>
      <c r="AD7" s="1">
        <f t="shared" si="11"/>
        <v>0</v>
      </c>
      <c r="AE7" s="1">
        <f t="shared" si="12"/>
        <v>90</v>
      </c>
      <c r="AF7" s="1" t="b">
        <f t="shared" si="13"/>
        <v>1</v>
      </c>
      <c r="AG7" s="1">
        <f t="shared" si="14"/>
        <v>1</v>
      </c>
      <c r="AH7" s="1">
        <f t="shared" si="15"/>
        <v>6665</v>
      </c>
      <c r="AI7" s="1">
        <f t="shared" si="16"/>
        <v>0</v>
      </c>
      <c r="AJ7" s="1">
        <f t="shared" si="17"/>
        <v>6665</v>
      </c>
      <c r="AK7" s="1">
        <f t="shared" si="18"/>
        <v>1</v>
      </c>
      <c r="AL7" s="5" t="str">
        <f t="shared" si="19"/>
        <v>Tue</v>
      </c>
      <c r="AM7">
        <v>1869</v>
      </c>
      <c r="AN7" s="1">
        <f t="shared" si="20"/>
        <v>5</v>
      </c>
      <c r="AO7" s="1">
        <f t="shared" si="21"/>
        <v>5</v>
      </c>
      <c r="AP7" s="1">
        <f t="shared" si="22"/>
        <v>6940</v>
      </c>
      <c r="AQ7">
        <v>7</v>
      </c>
      <c r="AR7" s="1">
        <f t="shared" si="23"/>
        <v>186</v>
      </c>
      <c r="AS7" s="1">
        <f t="shared" si="24"/>
        <v>-3</v>
      </c>
      <c r="AT7" s="1">
        <f t="shared" si="25"/>
        <v>-1</v>
      </c>
      <c r="AU7" s="1">
        <f t="shared" si="26"/>
        <v>-1</v>
      </c>
      <c r="AV7" s="1">
        <f t="shared" si="27"/>
        <v>0</v>
      </c>
      <c r="AW7" s="1">
        <f t="shared" si="28"/>
        <v>0</v>
      </c>
      <c r="AX7" s="1">
        <f t="shared" si="29"/>
        <v>181</v>
      </c>
      <c r="AY7">
        <v>23</v>
      </c>
      <c r="AZ7" s="1">
        <f t="shared" si="30"/>
        <v>1</v>
      </c>
      <c r="BA7" s="1">
        <f t="shared" si="31"/>
        <v>204</v>
      </c>
      <c r="BB7" s="1" t="b">
        <f t="shared" si="32"/>
        <v>0</v>
      </c>
      <c r="BC7" s="1">
        <f t="shared" si="33"/>
        <v>0</v>
      </c>
      <c r="BD7" s="1">
        <f t="shared" si="34"/>
        <v>7144</v>
      </c>
      <c r="BE7" s="1">
        <f t="shared" si="35"/>
        <v>0</v>
      </c>
      <c r="BF7" s="1">
        <f t="shared" si="36"/>
        <v>7144</v>
      </c>
      <c r="BG7" s="1">
        <f t="shared" si="37"/>
        <v>4</v>
      </c>
      <c r="BH7" s="5" t="str">
        <f t="shared" si="38"/>
        <v>Fri</v>
      </c>
      <c r="BI7" t="s">
        <v>63</v>
      </c>
      <c r="BJ7" s="18" t="s">
        <v>33</v>
      </c>
      <c r="BK7" s="18">
        <v>6</v>
      </c>
      <c r="BO7" t="s">
        <v>34</v>
      </c>
      <c r="BQ7" s="7">
        <f t="shared" si="39"/>
        <v>1.3123287671232877</v>
      </c>
      <c r="BR7" s="7">
        <f t="shared" si="40"/>
        <v>33.31232876712329</v>
      </c>
    </row>
    <row r="8" spans="1:70">
      <c r="B8" t="s">
        <v>64</v>
      </c>
      <c r="C8" t="s">
        <v>49</v>
      </c>
      <c r="D8" t="s">
        <v>60</v>
      </c>
      <c r="F8" t="s">
        <v>65</v>
      </c>
      <c r="G8" s="3">
        <v>30</v>
      </c>
      <c r="H8" s="3">
        <v>5</v>
      </c>
      <c r="I8" s="2">
        <v>10</v>
      </c>
      <c r="J8" s="16">
        <f t="shared" si="0"/>
        <v>70</v>
      </c>
      <c r="K8" t="s">
        <v>28</v>
      </c>
      <c r="L8" s="3">
        <v>5</v>
      </c>
      <c r="M8" t="s">
        <v>66</v>
      </c>
      <c r="N8" t="s">
        <v>67</v>
      </c>
      <c r="O8" t="s">
        <v>45</v>
      </c>
      <c r="P8" s="18">
        <v>0</v>
      </c>
      <c r="Q8" s="3">
        <v>1868</v>
      </c>
      <c r="R8" s="6">
        <f t="shared" si="1"/>
        <v>4.75</v>
      </c>
      <c r="S8" s="6">
        <f t="shared" si="2"/>
        <v>4</v>
      </c>
      <c r="T8" s="6">
        <f t="shared" si="3"/>
        <v>6574</v>
      </c>
      <c r="U8" s="3">
        <v>5</v>
      </c>
      <c r="V8" s="6">
        <f t="shared" si="4"/>
        <v>124</v>
      </c>
      <c r="W8" s="6">
        <f t="shared" si="5"/>
        <v>-3</v>
      </c>
      <c r="X8" s="6">
        <f t="shared" si="6"/>
        <v>-1</v>
      </c>
      <c r="Y8" s="6">
        <f t="shared" si="7"/>
        <v>0</v>
      </c>
      <c r="Z8" s="6">
        <f t="shared" si="8"/>
        <v>0</v>
      </c>
      <c r="AA8" s="6">
        <f t="shared" si="9"/>
        <v>0</v>
      </c>
      <c r="AB8" s="6">
        <f t="shared" si="10"/>
        <v>120</v>
      </c>
      <c r="AC8" s="3">
        <v>19</v>
      </c>
      <c r="AD8" s="1">
        <f t="shared" si="11"/>
        <v>0</v>
      </c>
      <c r="AE8" s="1">
        <f t="shared" si="12"/>
        <v>139</v>
      </c>
      <c r="AF8" s="1" t="b">
        <f t="shared" si="13"/>
        <v>1</v>
      </c>
      <c r="AG8" s="1">
        <f t="shared" si="14"/>
        <v>1</v>
      </c>
      <c r="AH8" s="1">
        <f t="shared" si="15"/>
        <v>6714</v>
      </c>
      <c r="AI8" s="1">
        <f t="shared" si="16"/>
        <v>0</v>
      </c>
      <c r="AJ8" s="1">
        <f t="shared" si="17"/>
        <v>6714</v>
      </c>
      <c r="AK8" s="1">
        <f t="shared" si="18"/>
        <v>1</v>
      </c>
      <c r="AL8" s="5" t="str">
        <f t="shared" si="19"/>
        <v>Tue</v>
      </c>
      <c r="AM8">
        <v>1871</v>
      </c>
      <c r="AN8" s="1">
        <f t="shared" si="20"/>
        <v>5.5</v>
      </c>
      <c r="AO8" s="1">
        <f t="shared" si="21"/>
        <v>5</v>
      </c>
      <c r="AP8" s="1">
        <f t="shared" si="22"/>
        <v>7670</v>
      </c>
      <c r="AQ8">
        <v>11</v>
      </c>
      <c r="AR8" s="1">
        <f t="shared" si="23"/>
        <v>310</v>
      </c>
      <c r="AS8" s="1">
        <f t="shared" si="24"/>
        <v>-3</v>
      </c>
      <c r="AT8" s="1">
        <f t="shared" si="25"/>
        <v>-1</v>
      </c>
      <c r="AU8" s="1">
        <f t="shared" si="26"/>
        <v>-1</v>
      </c>
      <c r="AV8" s="1">
        <f t="shared" si="27"/>
        <v>-1</v>
      </c>
      <c r="AW8" s="1">
        <f t="shared" si="28"/>
        <v>0</v>
      </c>
      <c r="AX8" s="1">
        <f t="shared" si="29"/>
        <v>304</v>
      </c>
      <c r="AY8">
        <v>21</v>
      </c>
      <c r="AZ8" s="1">
        <f t="shared" si="30"/>
        <v>3</v>
      </c>
      <c r="BA8" s="1">
        <f t="shared" si="31"/>
        <v>325</v>
      </c>
      <c r="BB8" s="1" t="b">
        <f t="shared" si="32"/>
        <v>0</v>
      </c>
      <c r="BC8" s="1">
        <f t="shared" si="33"/>
        <v>0</v>
      </c>
      <c r="BD8" s="1">
        <f t="shared" si="34"/>
        <v>7995</v>
      </c>
      <c r="BE8" s="1">
        <f t="shared" si="35"/>
        <v>0</v>
      </c>
      <c r="BF8" s="1">
        <f t="shared" si="36"/>
        <v>7995</v>
      </c>
      <c r="BG8" s="1">
        <f t="shared" si="37"/>
        <v>1</v>
      </c>
      <c r="BH8" s="5" t="str">
        <f t="shared" si="38"/>
        <v>Tue</v>
      </c>
      <c r="BL8" t="s">
        <v>68</v>
      </c>
      <c r="BO8" t="s">
        <v>68</v>
      </c>
      <c r="BQ8" s="7">
        <f t="shared" si="39"/>
        <v>3.5095890410958903</v>
      </c>
      <c r="BR8" s="7">
        <f t="shared" si="40"/>
        <v>33.509589041095893</v>
      </c>
    </row>
    <row r="9" spans="1:70">
      <c r="C9" t="s">
        <v>35</v>
      </c>
      <c r="D9" t="s">
        <v>36</v>
      </c>
      <c r="F9" t="s">
        <v>37</v>
      </c>
      <c r="G9" s="3">
        <v>41</v>
      </c>
      <c r="H9" s="3">
        <v>5</v>
      </c>
      <c r="I9" s="2">
        <v>10</v>
      </c>
      <c r="J9" s="16">
        <f t="shared" si="0"/>
        <v>70</v>
      </c>
      <c r="K9" t="s">
        <v>38</v>
      </c>
      <c r="N9" t="s">
        <v>39</v>
      </c>
      <c r="O9" t="s">
        <v>30</v>
      </c>
      <c r="P9" s="18">
        <v>54</v>
      </c>
      <c r="Q9" s="3">
        <v>1868</v>
      </c>
      <c r="R9" s="6">
        <f t="shared" si="1"/>
        <v>4.75</v>
      </c>
      <c r="S9" s="6">
        <f t="shared" si="2"/>
        <v>4</v>
      </c>
      <c r="T9" s="6">
        <f t="shared" si="3"/>
        <v>6574</v>
      </c>
      <c r="U9" s="3">
        <v>7</v>
      </c>
      <c r="V9" s="6">
        <f t="shared" si="4"/>
        <v>186</v>
      </c>
      <c r="W9" s="6">
        <f t="shared" si="5"/>
        <v>-3</v>
      </c>
      <c r="X9" s="6">
        <f t="shared" si="6"/>
        <v>-1</v>
      </c>
      <c r="Y9" s="6">
        <f t="shared" si="7"/>
        <v>-1</v>
      </c>
      <c r="Z9" s="6">
        <f t="shared" si="8"/>
        <v>0</v>
      </c>
      <c r="AA9" s="6">
        <f t="shared" si="9"/>
        <v>0</v>
      </c>
      <c r="AB9" s="6">
        <f t="shared" si="10"/>
        <v>181</v>
      </c>
      <c r="AC9" s="3">
        <v>7</v>
      </c>
      <c r="AD9" s="1">
        <f t="shared" si="11"/>
        <v>0</v>
      </c>
      <c r="AE9" s="1">
        <f t="shared" si="12"/>
        <v>188</v>
      </c>
      <c r="AF9" s="1" t="b">
        <f t="shared" si="13"/>
        <v>1</v>
      </c>
      <c r="AG9" s="1">
        <f t="shared" si="14"/>
        <v>1</v>
      </c>
      <c r="AH9" s="1">
        <f t="shared" si="15"/>
        <v>6763</v>
      </c>
      <c r="AI9" s="1">
        <f t="shared" si="16"/>
        <v>0</v>
      </c>
      <c r="AJ9" s="1">
        <f t="shared" si="17"/>
        <v>6763</v>
      </c>
      <c r="AK9" s="1">
        <f t="shared" si="18"/>
        <v>1</v>
      </c>
      <c r="AL9" s="4" t="str">
        <f t="shared" si="19"/>
        <v>Tue</v>
      </c>
      <c r="AM9">
        <v>1869</v>
      </c>
      <c r="AN9" s="1">
        <f t="shared" si="20"/>
        <v>5</v>
      </c>
      <c r="AO9" s="1">
        <f t="shared" si="21"/>
        <v>5</v>
      </c>
      <c r="AP9" s="1">
        <f t="shared" si="22"/>
        <v>6940</v>
      </c>
      <c r="AQ9">
        <v>11</v>
      </c>
      <c r="AR9" s="1">
        <f t="shared" si="23"/>
        <v>310</v>
      </c>
      <c r="AS9" s="1">
        <f t="shared" si="24"/>
        <v>-3</v>
      </c>
      <c r="AT9" s="1">
        <f t="shared" si="25"/>
        <v>-1</v>
      </c>
      <c r="AU9" s="1">
        <f t="shared" si="26"/>
        <v>-1</v>
      </c>
      <c r="AV9" s="1">
        <f t="shared" si="27"/>
        <v>-1</v>
      </c>
      <c r="AW9" s="1">
        <f t="shared" si="28"/>
        <v>0</v>
      </c>
      <c r="AX9" s="1">
        <f t="shared" si="29"/>
        <v>304</v>
      </c>
      <c r="AY9">
        <v>10</v>
      </c>
      <c r="AZ9" s="1">
        <f t="shared" si="30"/>
        <v>1</v>
      </c>
      <c r="BA9" s="1">
        <f t="shared" si="31"/>
        <v>314</v>
      </c>
      <c r="BB9" s="1" t="b">
        <f t="shared" si="32"/>
        <v>0</v>
      </c>
      <c r="BC9" s="1">
        <f t="shared" si="33"/>
        <v>0</v>
      </c>
      <c r="BD9" s="1">
        <f t="shared" si="34"/>
        <v>7254</v>
      </c>
      <c r="BE9" s="1">
        <f t="shared" si="35"/>
        <v>0</v>
      </c>
      <c r="BF9" s="1">
        <f t="shared" si="36"/>
        <v>7254</v>
      </c>
      <c r="BG9" s="1">
        <f t="shared" si="37"/>
        <v>2</v>
      </c>
      <c r="BH9" s="4" t="str">
        <f t="shared" si="38"/>
        <v>Wed</v>
      </c>
      <c r="BI9" t="s">
        <v>40</v>
      </c>
      <c r="BJ9" s="18" t="s">
        <v>33</v>
      </c>
      <c r="BO9" t="s">
        <v>34</v>
      </c>
      <c r="BQ9" s="7">
        <f t="shared" si="39"/>
        <v>1.3452054794520547</v>
      </c>
      <c r="BR9" s="7">
        <f t="shared" si="40"/>
        <v>42.345205479452055</v>
      </c>
    </row>
    <row r="10" spans="1:70">
      <c r="B10" t="s">
        <v>59</v>
      </c>
      <c r="C10" t="s">
        <v>49</v>
      </c>
      <c r="D10" t="s">
        <v>72</v>
      </c>
      <c r="F10" t="s">
        <v>73</v>
      </c>
      <c r="G10" s="3">
        <v>24</v>
      </c>
      <c r="H10" s="3">
        <v>5</v>
      </c>
      <c r="I10" s="2">
        <v>10</v>
      </c>
      <c r="J10" s="16">
        <f t="shared" si="0"/>
        <v>70</v>
      </c>
      <c r="K10" t="s">
        <v>28</v>
      </c>
      <c r="L10" s="3">
        <v>1</v>
      </c>
      <c r="M10" t="s">
        <v>43</v>
      </c>
      <c r="N10" t="s">
        <v>74</v>
      </c>
      <c r="O10" t="s">
        <v>71</v>
      </c>
      <c r="P10" s="18">
        <v>16</v>
      </c>
      <c r="Q10" s="3">
        <v>1868</v>
      </c>
      <c r="R10" s="6">
        <f t="shared" si="1"/>
        <v>4.75</v>
      </c>
      <c r="S10" s="6">
        <f t="shared" si="2"/>
        <v>4</v>
      </c>
      <c r="T10" s="6">
        <f t="shared" si="3"/>
        <v>6574</v>
      </c>
      <c r="U10" s="3">
        <v>9</v>
      </c>
      <c r="V10" s="6">
        <f t="shared" si="4"/>
        <v>248</v>
      </c>
      <c r="W10" s="6">
        <f t="shared" si="5"/>
        <v>-3</v>
      </c>
      <c r="X10" s="6">
        <f t="shared" si="6"/>
        <v>-1</v>
      </c>
      <c r="Y10" s="6">
        <f t="shared" si="7"/>
        <v>-1</v>
      </c>
      <c r="Z10" s="6">
        <f t="shared" si="8"/>
        <v>0</v>
      </c>
      <c r="AA10" s="6">
        <f t="shared" si="9"/>
        <v>0</v>
      </c>
      <c r="AB10" s="6">
        <f t="shared" si="10"/>
        <v>243</v>
      </c>
      <c r="AC10" s="3">
        <v>1</v>
      </c>
      <c r="AD10" s="1">
        <f t="shared" si="11"/>
        <v>0</v>
      </c>
      <c r="AE10" s="1">
        <f t="shared" si="12"/>
        <v>244</v>
      </c>
      <c r="AF10" s="1" t="b">
        <f t="shared" si="13"/>
        <v>1</v>
      </c>
      <c r="AG10" s="1">
        <f t="shared" si="14"/>
        <v>1</v>
      </c>
      <c r="AH10" s="1">
        <f t="shared" si="15"/>
        <v>6819</v>
      </c>
      <c r="AI10" s="1">
        <f t="shared" si="16"/>
        <v>0</v>
      </c>
      <c r="AJ10" s="1">
        <f t="shared" si="17"/>
        <v>6819</v>
      </c>
      <c r="AK10" s="1">
        <f t="shared" si="18"/>
        <v>1</v>
      </c>
      <c r="AL10" s="5" t="str">
        <f t="shared" si="19"/>
        <v>Tue</v>
      </c>
      <c r="AM10">
        <v>1894</v>
      </c>
      <c r="AN10" s="1">
        <f t="shared" si="20"/>
        <v>11.25</v>
      </c>
      <c r="AO10" s="1">
        <f t="shared" si="21"/>
        <v>11</v>
      </c>
      <c r="AP10" s="1">
        <f t="shared" si="22"/>
        <v>16071</v>
      </c>
      <c r="AQ10">
        <v>11</v>
      </c>
      <c r="AR10" s="1">
        <f t="shared" si="23"/>
        <v>310</v>
      </c>
      <c r="AS10" s="1">
        <f t="shared" si="24"/>
        <v>-3</v>
      </c>
      <c r="AT10" s="1">
        <f t="shared" si="25"/>
        <v>-1</v>
      </c>
      <c r="AU10" s="1">
        <f t="shared" si="26"/>
        <v>-1</v>
      </c>
      <c r="AV10" s="1">
        <f t="shared" si="27"/>
        <v>-1</v>
      </c>
      <c r="AW10" s="1">
        <f t="shared" si="28"/>
        <v>0</v>
      </c>
      <c r="AX10" s="1">
        <f t="shared" si="29"/>
        <v>304</v>
      </c>
      <c r="AY10">
        <v>16</v>
      </c>
      <c r="AZ10" s="1">
        <f t="shared" si="30"/>
        <v>2</v>
      </c>
      <c r="BA10" s="1">
        <f t="shared" si="31"/>
        <v>320</v>
      </c>
      <c r="BB10" s="1" t="b">
        <f t="shared" si="32"/>
        <v>0</v>
      </c>
      <c r="BC10" s="1">
        <f t="shared" si="33"/>
        <v>0</v>
      </c>
      <c r="BD10" s="1">
        <f t="shared" si="34"/>
        <v>16391</v>
      </c>
      <c r="BE10" s="1">
        <f t="shared" si="35"/>
        <v>0</v>
      </c>
      <c r="BF10" s="1">
        <f t="shared" si="36"/>
        <v>16391</v>
      </c>
      <c r="BG10" s="1">
        <f t="shared" si="37"/>
        <v>4</v>
      </c>
      <c r="BH10" s="5" t="str">
        <f t="shared" si="38"/>
        <v>Fri</v>
      </c>
      <c r="BL10" t="s">
        <v>75</v>
      </c>
      <c r="BN10" t="s">
        <v>41</v>
      </c>
      <c r="BO10" t="s">
        <v>76</v>
      </c>
      <c r="BQ10" s="7">
        <f t="shared" si="39"/>
        <v>26.224657534246575</v>
      </c>
      <c r="BR10" s="7">
        <f t="shared" si="40"/>
        <v>50.224657534246575</v>
      </c>
    </row>
    <row r="11" spans="1:70">
      <c r="B11" t="s">
        <v>59</v>
      </c>
      <c r="C11" t="s">
        <v>49</v>
      </c>
      <c r="D11" t="s">
        <v>50</v>
      </c>
      <c r="F11" t="s">
        <v>69</v>
      </c>
      <c r="G11" s="3">
        <v>22</v>
      </c>
      <c r="H11" s="3">
        <v>5</v>
      </c>
      <c r="I11" s="2">
        <v>10</v>
      </c>
      <c r="J11" s="16">
        <f t="shared" si="0"/>
        <v>70</v>
      </c>
      <c r="K11" t="s">
        <v>28</v>
      </c>
      <c r="M11" t="s">
        <v>43</v>
      </c>
      <c r="N11" t="s">
        <v>70</v>
      </c>
      <c r="O11" t="s">
        <v>71</v>
      </c>
      <c r="P11" s="18">
        <v>11</v>
      </c>
      <c r="Q11" s="3">
        <v>1868</v>
      </c>
      <c r="R11" s="6">
        <f t="shared" si="1"/>
        <v>4.75</v>
      </c>
      <c r="S11" s="6">
        <f t="shared" si="2"/>
        <v>4</v>
      </c>
      <c r="T11" s="6">
        <f t="shared" si="3"/>
        <v>6574</v>
      </c>
      <c r="U11" s="3">
        <v>9</v>
      </c>
      <c r="V11" s="6">
        <f t="shared" si="4"/>
        <v>248</v>
      </c>
      <c r="W11" s="6">
        <f t="shared" si="5"/>
        <v>-3</v>
      </c>
      <c r="X11" s="6">
        <f t="shared" si="6"/>
        <v>-1</v>
      </c>
      <c r="Y11" s="6">
        <f t="shared" si="7"/>
        <v>-1</v>
      </c>
      <c r="Z11" s="6">
        <f t="shared" si="8"/>
        <v>0</v>
      </c>
      <c r="AA11" s="6">
        <f t="shared" si="9"/>
        <v>0</v>
      </c>
      <c r="AB11" s="6">
        <f t="shared" si="10"/>
        <v>243</v>
      </c>
      <c r="AC11" s="3">
        <v>1</v>
      </c>
      <c r="AD11" s="1">
        <f t="shared" si="11"/>
        <v>0</v>
      </c>
      <c r="AE11" s="1">
        <f t="shared" si="12"/>
        <v>244</v>
      </c>
      <c r="AF11" s="1" t="b">
        <f t="shared" si="13"/>
        <v>1</v>
      </c>
      <c r="AG11" s="1">
        <f t="shared" si="14"/>
        <v>1</v>
      </c>
      <c r="AH11" s="1">
        <f t="shared" si="15"/>
        <v>6819</v>
      </c>
      <c r="AI11" s="1">
        <f t="shared" si="16"/>
        <v>0</v>
      </c>
      <c r="AJ11" s="1">
        <f t="shared" si="17"/>
        <v>6819</v>
      </c>
      <c r="AK11" s="1">
        <f t="shared" si="18"/>
        <v>1</v>
      </c>
      <c r="AL11" s="5" t="str">
        <f t="shared" si="19"/>
        <v>Tue</v>
      </c>
      <c r="AM11">
        <v>1871</v>
      </c>
      <c r="AN11" s="1">
        <f t="shared" si="20"/>
        <v>5.5</v>
      </c>
      <c r="AO11" s="1">
        <f t="shared" si="21"/>
        <v>5</v>
      </c>
      <c r="AP11" s="1">
        <f t="shared" si="22"/>
        <v>7670</v>
      </c>
      <c r="AQ11">
        <v>9</v>
      </c>
      <c r="AR11" s="1">
        <f t="shared" si="23"/>
        <v>248</v>
      </c>
      <c r="AS11" s="1">
        <f t="shared" si="24"/>
        <v>-3</v>
      </c>
      <c r="AT11" s="1">
        <f t="shared" si="25"/>
        <v>-1</v>
      </c>
      <c r="AU11" s="1">
        <f t="shared" si="26"/>
        <v>-1</v>
      </c>
      <c r="AV11" s="1">
        <f t="shared" si="27"/>
        <v>0</v>
      </c>
      <c r="AW11" s="1">
        <f t="shared" si="28"/>
        <v>0</v>
      </c>
      <c r="AX11" s="1">
        <f t="shared" si="29"/>
        <v>243</v>
      </c>
      <c r="AY11">
        <v>8</v>
      </c>
      <c r="AZ11" s="1">
        <f t="shared" si="30"/>
        <v>3</v>
      </c>
      <c r="BA11" s="1">
        <f t="shared" si="31"/>
        <v>251</v>
      </c>
      <c r="BB11" s="1" t="b">
        <f t="shared" si="32"/>
        <v>0</v>
      </c>
      <c r="BC11" s="1">
        <f t="shared" si="33"/>
        <v>0</v>
      </c>
      <c r="BD11" s="1">
        <f t="shared" si="34"/>
        <v>7921</v>
      </c>
      <c r="BE11" s="1">
        <f t="shared" si="35"/>
        <v>0</v>
      </c>
      <c r="BF11" s="1">
        <f t="shared" si="36"/>
        <v>7921</v>
      </c>
      <c r="BG11" s="1">
        <f t="shared" si="37"/>
        <v>4</v>
      </c>
      <c r="BH11" s="5" t="str">
        <f t="shared" si="38"/>
        <v>Fri</v>
      </c>
      <c r="BL11" t="s">
        <v>34</v>
      </c>
      <c r="BO11" t="s">
        <v>34</v>
      </c>
      <c r="BQ11" s="7">
        <f t="shared" si="39"/>
        <v>3.0191780821917806</v>
      </c>
      <c r="BR11" s="7">
        <f t="shared" si="40"/>
        <v>25.019178082191779</v>
      </c>
    </row>
    <row r="12" spans="1:70">
      <c r="B12" t="s">
        <v>59</v>
      </c>
      <c r="C12" t="s">
        <v>49</v>
      </c>
      <c r="D12" t="s">
        <v>77</v>
      </c>
      <c r="F12" t="s">
        <v>78</v>
      </c>
      <c r="G12" s="3">
        <v>29</v>
      </c>
      <c r="H12" s="3">
        <v>5</v>
      </c>
      <c r="I12" s="2">
        <v>11</v>
      </c>
      <c r="J12" s="16">
        <f t="shared" si="0"/>
        <v>71</v>
      </c>
      <c r="K12" t="s">
        <v>28</v>
      </c>
      <c r="L12" s="3">
        <v>4</v>
      </c>
      <c r="M12" t="s">
        <v>43</v>
      </c>
      <c r="N12" t="s">
        <v>79</v>
      </c>
      <c r="O12" t="s">
        <v>45</v>
      </c>
      <c r="P12" s="18">
        <v>0</v>
      </c>
      <c r="Q12" s="3">
        <v>1868</v>
      </c>
      <c r="R12" s="6">
        <f t="shared" si="1"/>
        <v>4.75</v>
      </c>
      <c r="S12" s="6">
        <f t="shared" si="2"/>
        <v>4</v>
      </c>
      <c r="T12" s="6">
        <f t="shared" si="3"/>
        <v>6574</v>
      </c>
      <c r="U12" s="3">
        <v>10</v>
      </c>
      <c r="V12" s="6">
        <f t="shared" si="4"/>
        <v>279</v>
      </c>
      <c r="W12" s="6">
        <f t="shared" si="5"/>
        <v>-3</v>
      </c>
      <c r="X12" s="6">
        <f t="shared" si="6"/>
        <v>-1</v>
      </c>
      <c r="Y12" s="6">
        <f t="shared" si="7"/>
        <v>-1</v>
      </c>
      <c r="Z12" s="6">
        <f t="shared" si="8"/>
        <v>-1</v>
      </c>
      <c r="AA12" s="6">
        <f t="shared" si="9"/>
        <v>0</v>
      </c>
      <c r="AB12" s="6">
        <f t="shared" si="10"/>
        <v>273</v>
      </c>
      <c r="AC12" s="3">
        <v>13</v>
      </c>
      <c r="AD12" s="1">
        <f t="shared" si="11"/>
        <v>0</v>
      </c>
      <c r="AE12" s="1">
        <f t="shared" si="12"/>
        <v>286</v>
      </c>
      <c r="AF12" s="1" t="b">
        <f t="shared" si="13"/>
        <v>1</v>
      </c>
      <c r="AG12" s="1">
        <f t="shared" si="14"/>
        <v>1</v>
      </c>
      <c r="AH12" s="1">
        <f t="shared" si="15"/>
        <v>6861</v>
      </c>
      <c r="AI12" s="1">
        <f t="shared" si="16"/>
        <v>0</v>
      </c>
      <c r="AJ12" s="1">
        <f t="shared" si="17"/>
        <v>6861</v>
      </c>
      <c r="AK12" s="1">
        <f t="shared" si="18"/>
        <v>1</v>
      </c>
      <c r="AL12" s="5" t="str">
        <f t="shared" si="19"/>
        <v>Tue</v>
      </c>
      <c r="AM12">
        <v>1873</v>
      </c>
      <c r="AN12" s="1">
        <f t="shared" si="20"/>
        <v>6</v>
      </c>
      <c r="AO12" s="1">
        <f t="shared" si="21"/>
        <v>6</v>
      </c>
      <c r="AP12" s="1">
        <f t="shared" si="22"/>
        <v>8401</v>
      </c>
      <c r="AQ12">
        <v>4</v>
      </c>
      <c r="AR12" s="1">
        <f t="shared" si="23"/>
        <v>93</v>
      </c>
      <c r="AS12" s="1">
        <f t="shared" si="24"/>
        <v>-3</v>
      </c>
      <c r="AT12" s="1">
        <f t="shared" si="25"/>
        <v>0</v>
      </c>
      <c r="AU12" s="1">
        <f t="shared" si="26"/>
        <v>0</v>
      </c>
      <c r="AV12" s="1">
        <f t="shared" si="27"/>
        <v>0</v>
      </c>
      <c r="AW12" s="1">
        <f t="shared" si="28"/>
        <v>0</v>
      </c>
      <c r="AX12" s="1">
        <f t="shared" si="29"/>
        <v>90</v>
      </c>
      <c r="AY12">
        <v>23</v>
      </c>
      <c r="AZ12" s="1">
        <f t="shared" si="30"/>
        <v>1</v>
      </c>
      <c r="BA12" s="1">
        <f t="shared" si="31"/>
        <v>113</v>
      </c>
      <c r="BB12" s="1" t="b">
        <f t="shared" si="32"/>
        <v>0</v>
      </c>
      <c r="BC12" s="1">
        <f t="shared" si="33"/>
        <v>0</v>
      </c>
      <c r="BD12" s="1">
        <f t="shared" si="34"/>
        <v>8514</v>
      </c>
      <c r="BE12" s="1">
        <f t="shared" si="35"/>
        <v>0</v>
      </c>
      <c r="BF12" s="1">
        <f t="shared" si="36"/>
        <v>8514</v>
      </c>
      <c r="BG12" s="1">
        <f t="shared" si="37"/>
        <v>2</v>
      </c>
      <c r="BH12" s="5" t="str">
        <f t="shared" si="38"/>
        <v>Wed</v>
      </c>
      <c r="BL12" t="s">
        <v>34</v>
      </c>
      <c r="BO12" t="s">
        <v>34</v>
      </c>
      <c r="BQ12" s="7">
        <f t="shared" si="39"/>
        <v>4.5287671232876709</v>
      </c>
      <c r="BR12" s="7">
        <f t="shared" si="40"/>
        <v>33.528767123287672</v>
      </c>
    </row>
    <row r="13" spans="1:70">
      <c r="B13" t="s">
        <v>59</v>
      </c>
      <c r="C13" t="s">
        <v>49</v>
      </c>
      <c r="D13" t="s">
        <v>81</v>
      </c>
      <c r="F13" t="s">
        <v>136</v>
      </c>
      <c r="G13" s="3">
        <v>23</v>
      </c>
      <c r="H13" s="3">
        <v>5</v>
      </c>
      <c r="I13" s="2">
        <v>11</v>
      </c>
      <c r="J13" s="16">
        <f t="shared" si="0"/>
        <v>71</v>
      </c>
      <c r="K13" t="s">
        <v>38</v>
      </c>
      <c r="M13" t="s">
        <v>43</v>
      </c>
      <c r="N13" t="s">
        <v>137</v>
      </c>
      <c r="O13" t="s">
        <v>30</v>
      </c>
      <c r="P13" s="18">
        <v>58</v>
      </c>
      <c r="Q13" s="3">
        <v>1869</v>
      </c>
      <c r="R13" s="6">
        <f t="shared" si="1"/>
        <v>5</v>
      </c>
      <c r="S13" s="6">
        <f t="shared" si="2"/>
        <v>5</v>
      </c>
      <c r="T13" s="6">
        <f t="shared" si="3"/>
        <v>6940</v>
      </c>
      <c r="U13" s="3">
        <v>3</v>
      </c>
      <c r="V13" s="6">
        <f t="shared" si="4"/>
        <v>62</v>
      </c>
      <c r="W13" s="6">
        <f t="shared" si="5"/>
        <v>-3</v>
      </c>
      <c r="X13" s="6">
        <f t="shared" si="6"/>
        <v>0</v>
      </c>
      <c r="Y13" s="6">
        <f t="shared" si="7"/>
        <v>0</v>
      </c>
      <c r="Z13" s="6">
        <f t="shared" si="8"/>
        <v>0</v>
      </c>
      <c r="AA13" s="6">
        <f t="shared" si="9"/>
        <v>0</v>
      </c>
      <c r="AB13" s="6">
        <f t="shared" si="10"/>
        <v>59</v>
      </c>
      <c r="AC13" s="3">
        <v>30</v>
      </c>
      <c r="AD13" s="1">
        <f t="shared" si="11"/>
        <v>1</v>
      </c>
      <c r="AE13" s="1">
        <f t="shared" si="12"/>
        <v>89</v>
      </c>
      <c r="AF13" s="1" t="b">
        <f t="shared" si="13"/>
        <v>0</v>
      </c>
      <c r="AG13" s="1">
        <f t="shared" si="14"/>
        <v>0</v>
      </c>
      <c r="AH13" s="1">
        <f t="shared" si="15"/>
        <v>7029</v>
      </c>
      <c r="AI13" s="1">
        <f t="shared" si="16"/>
        <v>0</v>
      </c>
      <c r="AJ13" s="1">
        <f t="shared" si="17"/>
        <v>7029</v>
      </c>
      <c r="AK13" s="1">
        <f t="shared" si="18"/>
        <v>1</v>
      </c>
      <c r="AL13" s="5" t="str">
        <f t="shared" si="19"/>
        <v>Tue</v>
      </c>
      <c r="AM13">
        <v>1872</v>
      </c>
      <c r="AN13" s="1">
        <f t="shared" si="20"/>
        <v>5.75</v>
      </c>
      <c r="AO13" s="1">
        <f t="shared" si="21"/>
        <v>5</v>
      </c>
      <c r="AP13" s="1">
        <f t="shared" si="22"/>
        <v>8035</v>
      </c>
      <c r="AQ13">
        <v>9</v>
      </c>
      <c r="AR13" s="1">
        <f t="shared" si="23"/>
        <v>248</v>
      </c>
      <c r="AS13" s="1">
        <f t="shared" si="24"/>
        <v>-3</v>
      </c>
      <c r="AT13" s="1">
        <f t="shared" si="25"/>
        <v>-1</v>
      </c>
      <c r="AU13" s="1">
        <f t="shared" si="26"/>
        <v>-1</v>
      </c>
      <c r="AV13" s="1">
        <f t="shared" si="27"/>
        <v>0</v>
      </c>
      <c r="AW13" s="1">
        <f t="shared" si="28"/>
        <v>0</v>
      </c>
      <c r="AX13" s="1">
        <f t="shared" si="29"/>
        <v>243</v>
      </c>
      <c r="AY13">
        <v>1</v>
      </c>
      <c r="AZ13" s="1">
        <f t="shared" si="30"/>
        <v>0</v>
      </c>
      <c r="BA13" s="1">
        <f t="shared" si="31"/>
        <v>244</v>
      </c>
      <c r="BB13" s="1" t="b">
        <f t="shared" si="32"/>
        <v>1</v>
      </c>
      <c r="BC13" s="1">
        <f t="shared" si="33"/>
        <v>1</v>
      </c>
      <c r="BD13" s="1">
        <f t="shared" si="34"/>
        <v>8280</v>
      </c>
      <c r="BE13" s="1">
        <f t="shared" si="35"/>
        <v>0</v>
      </c>
      <c r="BF13" s="1">
        <f t="shared" si="36"/>
        <v>8280</v>
      </c>
      <c r="BG13" s="1">
        <f t="shared" si="37"/>
        <v>6</v>
      </c>
      <c r="BH13" s="5" t="str">
        <f t="shared" si="38"/>
        <v>Sun</v>
      </c>
      <c r="BL13" t="s">
        <v>34</v>
      </c>
      <c r="BO13" t="s">
        <v>34</v>
      </c>
      <c r="BQ13" s="7">
        <f t="shared" si="39"/>
        <v>3.4273972602739726</v>
      </c>
      <c r="BR13" s="7">
        <f t="shared" si="40"/>
        <v>26.427397260273974</v>
      </c>
    </row>
    <row r="14" spans="1:70">
      <c r="B14" t="s">
        <v>80</v>
      </c>
      <c r="C14" t="s">
        <v>49</v>
      </c>
      <c r="D14" t="s">
        <v>81</v>
      </c>
      <c r="F14" t="s">
        <v>138</v>
      </c>
      <c r="G14" s="3">
        <v>24</v>
      </c>
      <c r="H14" s="3">
        <v>5</v>
      </c>
      <c r="I14" s="2">
        <v>9</v>
      </c>
      <c r="J14" s="16">
        <f t="shared" si="0"/>
        <v>69</v>
      </c>
      <c r="K14" t="s">
        <v>38</v>
      </c>
      <c r="M14" t="s">
        <v>43</v>
      </c>
      <c r="N14" t="s">
        <v>139</v>
      </c>
      <c r="O14" t="s">
        <v>45</v>
      </c>
      <c r="P14" s="18">
        <v>2</v>
      </c>
      <c r="Q14" s="3">
        <v>1869</v>
      </c>
      <c r="R14" s="6">
        <f t="shared" si="1"/>
        <v>5</v>
      </c>
      <c r="S14" s="6">
        <f t="shared" si="2"/>
        <v>5</v>
      </c>
      <c r="T14" s="6">
        <f t="shared" si="3"/>
        <v>6940</v>
      </c>
      <c r="U14" s="3">
        <v>5</v>
      </c>
      <c r="V14" s="6">
        <f t="shared" si="4"/>
        <v>124</v>
      </c>
      <c r="W14" s="6">
        <f t="shared" si="5"/>
        <v>-3</v>
      </c>
      <c r="X14" s="6">
        <f t="shared" si="6"/>
        <v>-1</v>
      </c>
      <c r="Y14" s="6">
        <f t="shared" si="7"/>
        <v>0</v>
      </c>
      <c r="Z14" s="6">
        <f t="shared" si="8"/>
        <v>0</v>
      </c>
      <c r="AA14" s="6">
        <f t="shared" si="9"/>
        <v>0</v>
      </c>
      <c r="AB14" s="6">
        <f t="shared" si="10"/>
        <v>120</v>
      </c>
      <c r="AC14" s="3">
        <v>25</v>
      </c>
      <c r="AD14" s="1">
        <f t="shared" si="11"/>
        <v>1</v>
      </c>
      <c r="AE14" s="1">
        <f t="shared" si="12"/>
        <v>145</v>
      </c>
      <c r="AF14" s="1" t="b">
        <f t="shared" si="13"/>
        <v>0</v>
      </c>
      <c r="AG14" s="1">
        <f t="shared" si="14"/>
        <v>0</v>
      </c>
      <c r="AH14" s="1">
        <f t="shared" si="15"/>
        <v>7085</v>
      </c>
      <c r="AI14" s="1">
        <f t="shared" si="16"/>
        <v>0</v>
      </c>
      <c r="AJ14" s="1">
        <f t="shared" si="17"/>
        <v>7085</v>
      </c>
      <c r="AK14" s="1">
        <f t="shared" si="18"/>
        <v>1</v>
      </c>
      <c r="AL14" s="5" t="str">
        <f t="shared" si="19"/>
        <v>Tue</v>
      </c>
      <c r="AM14">
        <v>1869</v>
      </c>
      <c r="AN14" s="1">
        <f t="shared" si="20"/>
        <v>5</v>
      </c>
      <c r="AO14" s="1">
        <f t="shared" si="21"/>
        <v>5</v>
      </c>
      <c r="AP14" s="1">
        <f t="shared" si="22"/>
        <v>6940</v>
      </c>
      <c r="AQ14">
        <v>12</v>
      </c>
      <c r="AR14" s="1">
        <f t="shared" si="23"/>
        <v>341</v>
      </c>
      <c r="AS14" s="1">
        <f t="shared" si="24"/>
        <v>-3</v>
      </c>
      <c r="AT14" s="1">
        <f t="shared" si="25"/>
        <v>-1</v>
      </c>
      <c r="AU14" s="1">
        <f t="shared" si="26"/>
        <v>-1</v>
      </c>
      <c r="AV14" s="1">
        <f t="shared" si="27"/>
        <v>-1</v>
      </c>
      <c r="AW14" s="1">
        <f t="shared" si="28"/>
        <v>-1</v>
      </c>
      <c r="AX14" s="1">
        <f t="shared" si="29"/>
        <v>334</v>
      </c>
      <c r="AY14">
        <v>3</v>
      </c>
      <c r="AZ14" s="1">
        <f t="shared" si="30"/>
        <v>1</v>
      </c>
      <c r="BA14" s="1">
        <f t="shared" si="31"/>
        <v>337</v>
      </c>
      <c r="BB14" s="1" t="b">
        <f t="shared" si="32"/>
        <v>0</v>
      </c>
      <c r="BC14" s="1">
        <f t="shared" si="33"/>
        <v>0</v>
      </c>
      <c r="BD14" s="1">
        <f t="shared" si="34"/>
        <v>7277</v>
      </c>
      <c r="BE14" s="1">
        <f t="shared" si="35"/>
        <v>0</v>
      </c>
      <c r="BF14" s="1">
        <f t="shared" si="36"/>
        <v>7277</v>
      </c>
      <c r="BG14" s="1">
        <f t="shared" si="37"/>
        <v>4</v>
      </c>
      <c r="BH14" s="5" t="str">
        <f t="shared" si="38"/>
        <v>Fri</v>
      </c>
      <c r="BL14" t="s">
        <v>34</v>
      </c>
      <c r="BO14" t="s">
        <v>34</v>
      </c>
      <c r="BQ14" s="7">
        <f t="shared" si="39"/>
        <v>0.52602739726027392</v>
      </c>
      <c r="BR14" s="7">
        <f t="shared" si="40"/>
        <v>24.526027397260275</v>
      </c>
    </row>
    <row r="15" spans="1:70">
      <c r="B15" t="s">
        <v>80</v>
      </c>
      <c r="C15" t="s">
        <v>49</v>
      </c>
      <c r="D15" t="s">
        <v>102</v>
      </c>
      <c r="F15" t="s">
        <v>140</v>
      </c>
      <c r="G15" s="3">
        <v>25</v>
      </c>
      <c r="H15" s="3">
        <v>5</v>
      </c>
      <c r="I15" s="2">
        <v>9</v>
      </c>
      <c r="J15" s="16">
        <f t="shared" si="0"/>
        <v>69</v>
      </c>
      <c r="K15" t="s">
        <v>38</v>
      </c>
      <c r="M15" t="s">
        <v>43</v>
      </c>
      <c r="N15" t="s">
        <v>141</v>
      </c>
      <c r="O15" t="s">
        <v>30</v>
      </c>
      <c r="P15" s="18">
        <v>16</v>
      </c>
      <c r="Q15" s="3">
        <v>1869</v>
      </c>
      <c r="R15" s="6">
        <f t="shared" si="1"/>
        <v>5</v>
      </c>
      <c r="S15" s="6">
        <f t="shared" si="2"/>
        <v>5</v>
      </c>
      <c r="T15" s="6">
        <f t="shared" si="3"/>
        <v>6940</v>
      </c>
      <c r="U15" s="3">
        <v>8</v>
      </c>
      <c r="V15" s="6">
        <f t="shared" si="4"/>
        <v>217</v>
      </c>
      <c r="W15" s="6">
        <f t="shared" si="5"/>
        <v>-3</v>
      </c>
      <c r="X15" s="6">
        <f t="shared" si="6"/>
        <v>-1</v>
      </c>
      <c r="Y15" s="6">
        <f t="shared" si="7"/>
        <v>-1</v>
      </c>
      <c r="Z15" s="6">
        <f t="shared" si="8"/>
        <v>0</v>
      </c>
      <c r="AA15" s="6">
        <f t="shared" si="9"/>
        <v>0</v>
      </c>
      <c r="AB15" s="6">
        <f t="shared" si="10"/>
        <v>212</v>
      </c>
      <c r="AC15" s="3">
        <v>31</v>
      </c>
      <c r="AD15" s="1">
        <f t="shared" si="11"/>
        <v>1</v>
      </c>
      <c r="AE15" s="1">
        <f t="shared" si="12"/>
        <v>243</v>
      </c>
      <c r="AF15" s="1" t="b">
        <f t="shared" si="13"/>
        <v>0</v>
      </c>
      <c r="AG15" s="1">
        <f t="shared" si="14"/>
        <v>0</v>
      </c>
      <c r="AH15" s="1">
        <f t="shared" si="15"/>
        <v>7183</v>
      </c>
      <c r="AI15" s="1">
        <f t="shared" si="16"/>
        <v>0</v>
      </c>
      <c r="AJ15" s="1">
        <f t="shared" si="17"/>
        <v>7183</v>
      </c>
      <c r="AK15" s="1">
        <f t="shared" si="18"/>
        <v>1</v>
      </c>
      <c r="AL15" s="5" t="str">
        <f t="shared" si="19"/>
        <v>Tue</v>
      </c>
      <c r="AM15">
        <v>1870</v>
      </c>
      <c r="AN15" s="1">
        <f t="shared" si="20"/>
        <v>5.25</v>
      </c>
      <c r="AO15" s="1">
        <f t="shared" si="21"/>
        <v>5</v>
      </c>
      <c r="AP15" s="1">
        <f t="shared" si="22"/>
        <v>7305</v>
      </c>
      <c r="AQ15">
        <v>1</v>
      </c>
      <c r="AR15" s="1">
        <f t="shared" si="23"/>
        <v>0</v>
      </c>
      <c r="AS15" s="1">
        <f t="shared" si="24"/>
        <v>0</v>
      </c>
      <c r="AT15" s="1">
        <f t="shared" si="25"/>
        <v>0</v>
      </c>
      <c r="AU15" s="1">
        <f t="shared" si="26"/>
        <v>0</v>
      </c>
      <c r="AV15" s="1">
        <f t="shared" si="27"/>
        <v>0</v>
      </c>
      <c r="AW15" s="1">
        <f t="shared" si="28"/>
        <v>0</v>
      </c>
      <c r="AX15" s="1">
        <f t="shared" si="29"/>
        <v>0</v>
      </c>
      <c r="AY15">
        <v>3</v>
      </c>
      <c r="AZ15" s="1">
        <f t="shared" si="30"/>
        <v>2</v>
      </c>
      <c r="BA15" s="1">
        <f t="shared" si="31"/>
        <v>3</v>
      </c>
      <c r="BB15" s="1" t="b">
        <f t="shared" si="32"/>
        <v>0</v>
      </c>
      <c r="BC15" s="1">
        <f t="shared" si="33"/>
        <v>0</v>
      </c>
      <c r="BD15" s="1">
        <f t="shared" si="34"/>
        <v>7308</v>
      </c>
      <c r="BE15" s="1">
        <f t="shared" si="35"/>
        <v>0</v>
      </c>
      <c r="BF15" s="1">
        <f t="shared" si="36"/>
        <v>7308</v>
      </c>
      <c r="BG15" s="1">
        <f t="shared" si="37"/>
        <v>0</v>
      </c>
      <c r="BH15" s="5" t="str">
        <f t="shared" si="38"/>
        <v>Mon</v>
      </c>
      <c r="BL15" t="s">
        <v>34</v>
      </c>
      <c r="BO15" t="s">
        <v>34</v>
      </c>
      <c r="BQ15" s="7">
        <f t="shared" si="39"/>
        <v>0.34246575342465752</v>
      </c>
      <c r="BR15" s="7">
        <f t="shared" si="40"/>
        <v>25.342465753424658</v>
      </c>
    </row>
    <row r="16" spans="1:70">
      <c r="B16" t="s">
        <v>80</v>
      </c>
      <c r="C16" t="s">
        <v>49</v>
      </c>
      <c r="D16" t="s">
        <v>72</v>
      </c>
      <c r="F16" t="s">
        <v>142</v>
      </c>
      <c r="G16" s="3">
        <v>21</v>
      </c>
      <c r="H16" s="3">
        <v>5</v>
      </c>
      <c r="I16" s="2">
        <v>10</v>
      </c>
      <c r="J16" s="16">
        <f t="shared" si="0"/>
        <v>70</v>
      </c>
      <c r="K16" t="s">
        <v>28</v>
      </c>
      <c r="L16" s="3">
        <v>2</v>
      </c>
      <c r="M16" t="s">
        <v>43</v>
      </c>
      <c r="N16" t="s">
        <v>143</v>
      </c>
      <c r="O16" t="s">
        <v>129</v>
      </c>
      <c r="P16" s="18">
        <v>128</v>
      </c>
      <c r="Q16" s="3">
        <v>1869</v>
      </c>
      <c r="R16" s="6">
        <f t="shared" si="1"/>
        <v>5</v>
      </c>
      <c r="S16" s="6">
        <f t="shared" si="2"/>
        <v>5</v>
      </c>
      <c r="T16" s="6">
        <f t="shared" si="3"/>
        <v>6940</v>
      </c>
      <c r="U16" s="3">
        <v>11</v>
      </c>
      <c r="V16" s="6">
        <f t="shared" si="4"/>
        <v>310</v>
      </c>
      <c r="W16" s="6">
        <f t="shared" si="5"/>
        <v>-3</v>
      </c>
      <c r="X16" s="6">
        <f t="shared" si="6"/>
        <v>-1</v>
      </c>
      <c r="Y16" s="6">
        <f t="shared" si="7"/>
        <v>-1</v>
      </c>
      <c r="Z16" s="6">
        <f t="shared" si="8"/>
        <v>-1</v>
      </c>
      <c r="AA16" s="6">
        <f t="shared" si="9"/>
        <v>0</v>
      </c>
      <c r="AB16" s="6">
        <f t="shared" si="10"/>
        <v>304</v>
      </c>
      <c r="AC16" s="3">
        <v>25</v>
      </c>
      <c r="AD16" s="1">
        <f t="shared" si="11"/>
        <v>1</v>
      </c>
      <c r="AE16" s="1">
        <f t="shared" si="12"/>
        <v>329</v>
      </c>
      <c r="AF16" s="1" t="b">
        <f t="shared" si="13"/>
        <v>0</v>
      </c>
      <c r="AG16" s="1">
        <f t="shared" si="14"/>
        <v>0</v>
      </c>
      <c r="AH16" s="1">
        <f t="shared" si="15"/>
        <v>7269</v>
      </c>
      <c r="AI16" s="1">
        <f t="shared" si="16"/>
        <v>0</v>
      </c>
      <c r="AJ16" s="1">
        <f t="shared" si="17"/>
        <v>7269</v>
      </c>
      <c r="AK16" s="1">
        <f t="shared" si="18"/>
        <v>3</v>
      </c>
      <c r="AL16" s="5" t="str">
        <f t="shared" si="19"/>
        <v>Thu</v>
      </c>
      <c r="AM16">
        <v>1872</v>
      </c>
      <c r="AN16" s="1">
        <f t="shared" si="20"/>
        <v>5.75</v>
      </c>
      <c r="AO16" s="1">
        <f t="shared" si="21"/>
        <v>5</v>
      </c>
      <c r="AP16" s="1">
        <f t="shared" si="22"/>
        <v>8035</v>
      </c>
      <c r="AQ16">
        <v>7</v>
      </c>
      <c r="AR16" s="1">
        <f t="shared" si="23"/>
        <v>186</v>
      </c>
      <c r="AS16" s="1">
        <f t="shared" si="24"/>
        <v>-3</v>
      </c>
      <c r="AT16" s="1">
        <f t="shared" si="25"/>
        <v>-1</v>
      </c>
      <c r="AU16" s="1">
        <f t="shared" si="26"/>
        <v>-1</v>
      </c>
      <c r="AV16" s="1">
        <f t="shared" si="27"/>
        <v>0</v>
      </c>
      <c r="AW16" s="1">
        <f t="shared" si="28"/>
        <v>0</v>
      </c>
      <c r="AX16" s="1">
        <f t="shared" si="29"/>
        <v>181</v>
      </c>
      <c r="AY16">
        <v>22</v>
      </c>
      <c r="AZ16" s="1">
        <f t="shared" si="30"/>
        <v>0</v>
      </c>
      <c r="BA16" s="1">
        <f t="shared" si="31"/>
        <v>203</v>
      </c>
      <c r="BB16" s="1" t="b">
        <f t="shared" si="32"/>
        <v>1</v>
      </c>
      <c r="BC16" s="1">
        <f t="shared" si="33"/>
        <v>1</v>
      </c>
      <c r="BD16" s="1">
        <f t="shared" si="34"/>
        <v>8239</v>
      </c>
      <c r="BE16" s="1">
        <f t="shared" si="35"/>
        <v>0</v>
      </c>
      <c r="BF16" s="1">
        <f t="shared" si="36"/>
        <v>8239</v>
      </c>
      <c r="BG16" s="1">
        <f t="shared" si="37"/>
        <v>0</v>
      </c>
      <c r="BH16" s="5" t="str">
        <f t="shared" si="38"/>
        <v>Mon</v>
      </c>
      <c r="BL16" t="s">
        <v>34</v>
      </c>
      <c r="BO16" t="s">
        <v>34</v>
      </c>
      <c r="BQ16" s="7">
        <f t="shared" si="39"/>
        <v>2.6575342465753424</v>
      </c>
      <c r="BR16" s="7">
        <f t="shared" si="40"/>
        <v>23.657534246575342</v>
      </c>
    </row>
    <row r="17" spans="2:70">
      <c r="B17" t="s">
        <v>80</v>
      </c>
      <c r="C17" t="s">
        <v>49</v>
      </c>
      <c r="D17" t="s">
        <v>60</v>
      </c>
      <c r="F17" t="s">
        <v>144</v>
      </c>
      <c r="G17" s="3">
        <v>30</v>
      </c>
      <c r="H17" s="3">
        <v>5</v>
      </c>
      <c r="I17" s="2">
        <v>8</v>
      </c>
      <c r="J17" s="16">
        <f t="shared" si="0"/>
        <v>68</v>
      </c>
      <c r="K17" t="s">
        <v>28</v>
      </c>
      <c r="L17" s="3">
        <v>4</v>
      </c>
      <c r="M17" t="s">
        <v>43</v>
      </c>
      <c r="N17" t="s">
        <v>115</v>
      </c>
      <c r="O17" t="s">
        <v>116</v>
      </c>
      <c r="P17" s="18">
        <v>15</v>
      </c>
      <c r="Q17" s="3">
        <v>1870</v>
      </c>
      <c r="R17" s="6">
        <f t="shared" si="1"/>
        <v>5.25</v>
      </c>
      <c r="S17" s="6">
        <f t="shared" si="2"/>
        <v>5</v>
      </c>
      <c r="T17" s="6">
        <f t="shared" si="3"/>
        <v>7305</v>
      </c>
      <c r="U17" s="3">
        <v>1</v>
      </c>
      <c r="V17" s="6">
        <f t="shared" si="4"/>
        <v>0</v>
      </c>
      <c r="W17" s="6">
        <f t="shared" si="5"/>
        <v>0</v>
      </c>
      <c r="X17" s="6">
        <f t="shared" si="6"/>
        <v>0</v>
      </c>
      <c r="Y17" s="6">
        <f t="shared" si="7"/>
        <v>0</v>
      </c>
      <c r="Z17" s="6">
        <f t="shared" si="8"/>
        <v>0</v>
      </c>
      <c r="AA17" s="6">
        <f t="shared" si="9"/>
        <v>0</v>
      </c>
      <c r="AB17" s="6">
        <f t="shared" si="10"/>
        <v>0</v>
      </c>
      <c r="AC17" s="3">
        <v>18</v>
      </c>
      <c r="AD17" s="1">
        <f t="shared" si="11"/>
        <v>2</v>
      </c>
      <c r="AE17" s="1">
        <f t="shared" si="12"/>
        <v>18</v>
      </c>
      <c r="AF17" s="1" t="b">
        <f t="shared" si="13"/>
        <v>0</v>
      </c>
      <c r="AG17" s="1">
        <f t="shared" si="14"/>
        <v>0</v>
      </c>
      <c r="AH17" s="1">
        <f t="shared" si="15"/>
        <v>7323</v>
      </c>
      <c r="AI17" s="1">
        <f t="shared" si="16"/>
        <v>0</v>
      </c>
      <c r="AJ17" s="1">
        <f t="shared" si="17"/>
        <v>7323</v>
      </c>
      <c r="AK17" s="1">
        <f t="shared" si="18"/>
        <v>1</v>
      </c>
      <c r="AL17" s="5" t="str">
        <f t="shared" si="19"/>
        <v>Tue</v>
      </c>
      <c r="AM17">
        <v>1870</v>
      </c>
      <c r="AN17" s="1">
        <f t="shared" si="20"/>
        <v>5.25</v>
      </c>
      <c r="AO17" s="1">
        <f t="shared" si="21"/>
        <v>5</v>
      </c>
      <c r="AP17" s="1">
        <f t="shared" si="22"/>
        <v>7305</v>
      </c>
      <c r="AQ17">
        <v>7</v>
      </c>
      <c r="AR17" s="1">
        <f t="shared" si="23"/>
        <v>186</v>
      </c>
      <c r="AS17" s="1">
        <f t="shared" si="24"/>
        <v>-3</v>
      </c>
      <c r="AT17" s="1">
        <f t="shared" si="25"/>
        <v>-1</v>
      </c>
      <c r="AU17" s="1">
        <f t="shared" si="26"/>
        <v>-1</v>
      </c>
      <c r="AV17" s="1">
        <f t="shared" si="27"/>
        <v>0</v>
      </c>
      <c r="AW17" s="1">
        <f t="shared" si="28"/>
        <v>0</v>
      </c>
      <c r="AX17" s="1">
        <f t="shared" si="29"/>
        <v>181</v>
      </c>
      <c r="AY17">
        <v>11</v>
      </c>
      <c r="AZ17" s="1">
        <f t="shared" si="30"/>
        <v>2</v>
      </c>
      <c r="BA17" s="1">
        <f t="shared" si="31"/>
        <v>192</v>
      </c>
      <c r="BB17" s="1" t="b">
        <f t="shared" si="32"/>
        <v>0</v>
      </c>
      <c r="BC17" s="1">
        <f t="shared" si="33"/>
        <v>0</v>
      </c>
      <c r="BD17" s="1">
        <f t="shared" si="34"/>
        <v>7497</v>
      </c>
      <c r="BE17" s="1">
        <f t="shared" si="35"/>
        <v>0</v>
      </c>
      <c r="BF17" s="1">
        <f t="shared" si="36"/>
        <v>7497</v>
      </c>
      <c r="BG17" s="1">
        <f t="shared" si="37"/>
        <v>0</v>
      </c>
      <c r="BH17" s="5" t="str">
        <f t="shared" si="38"/>
        <v>Mon</v>
      </c>
      <c r="BL17" t="s">
        <v>34</v>
      </c>
      <c r="BO17" t="s">
        <v>34</v>
      </c>
      <c r="BQ17" s="7">
        <f t="shared" si="39"/>
        <v>0.47671232876712327</v>
      </c>
      <c r="BR17" s="7">
        <f t="shared" si="40"/>
        <v>30.476712328767125</v>
      </c>
    </row>
    <row r="18" spans="2:70">
      <c r="B18" t="s">
        <v>80</v>
      </c>
      <c r="C18" t="s">
        <v>49</v>
      </c>
      <c r="D18" t="s">
        <v>102</v>
      </c>
      <c r="F18" t="s">
        <v>90</v>
      </c>
      <c r="G18" s="3">
        <v>21</v>
      </c>
      <c r="H18" s="3">
        <v>5</v>
      </c>
      <c r="I18" s="2">
        <v>10</v>
      </c>
      <c r="J18" s="16">
        <f t="shared" si="0"/>
        <v>70</v>
      </c>
      <c r="K18" t="s">
        <v>38</v>
      </c>
      <c r="M18" t="s">
        <v>43</v>
      </c>
      <c r="N18" t="s">
        <v>145</v>
      </c>
      <c r="O18" t="s">
        <v>45</v>
      </c>
      <c r="P18" s="18">
        <v>27</v>
      </c>
      <c r="Q18" s="3">
        <v>1870</v>
      </c>
      <c r="R18" s="6">
        <f t="shared" si="1"/>
        <v>5.25</v>
      </c>
      <c r="S18" s="6">
        <f t="shared" si="2"/>
        <v>5</v>
      </c>
      <c r="T18" s="6">
        <f t="shared" si="3"/>
        <v>7305</v>
      </c>
      <c r="U18" s="3">
        <v>3</v>
      </c>
      <c r="V18" s="6">
        <f t="shared" si="4"/>
        <v>62</v>
      </c>
      <c r="W18" s="6">
        <f t="shared" si="5"/>
        <v>-3</v>
      </c>
      <c r="X18" s="6">
        <f t="shared" si="6"/>
        <v>0</v>
      </c>
      <c r="Y18" s="6">
        <f t="shared" si="7"/>
        <v>0</v>
      </c>
      <c r="Z18" s="6">
        <f t="shared" si="8"/>
        <v>0</v>
      </c>
      <c r="AA18" s="6">
        <f t="shared" si="9"/>
        <v>0</v>
      </c>
      <c r="AB18" s="6">
        <f t="shared" si="10"/>
        <v>59</v>
      </c>
      <c r="AC18" s="3">
        <v>1</v>
      </c>
      <c r="AD18" s="1">
        <f t="shared" si="11"/>
        <v>2</v>
      </c>
      <c r="AE18" s="1">
        <f t="shared" si="12"/>
        <v>60</v>
      </c>
      <c r="AF18" s="1" t="b">
        <f t="shared" si="13"/>
        <v>0</v>
      </c>
      <c r="AG18" s="1">
        <f t="shared" si="14"/>
        <v>0</v>
      </c>
      <c r="AH18" s="1">
        <f t="shared" si="15"/>
        <v>7365</v>
      </c>
      <c r="AI18" s="1">
        <f t="shared" si="16"/>
        <v>0</v>
      </c>
      <c r="AJ18" s="1">
        <f t="shared" si="17"/>
        <v>7365</v>
      </c>
      <c r="AK18" s="1">
        <f t="shared" si="18"/>
        <v>1</v>
      </c>
      <c r="AL18" s="5" t="str">
        <f t="shared" si="19"/>
        <v>Tue</v>
      </c>
      <c r="AM18">
        <v>1871</v>
      </c>
      <c r="AN18" s="1">
        <f t="shared" si="20"/>
        <v>5.5</v>
      </c>
      <c r="AO18" s="1">
        <f t="shared" si="21"/>
        <v>5</v>
      </c>
      <c r="AP18" s="1">
        <f t="shared" si="22"/>
        <v>7670</v>
      </c>
      <c r="AQ18">
        <v>6</v>
      </c>
      <c r="AR18" s="1">
        <f t="shared" si="23"/>
        <v>155</v>
      </c>
      <c r="AS18" s="1">
        <f t="shared" si="24"/>
        <v>-3</v>
      </c>
      <c r="AT18" s="1">
        <f t="shared" si="25"/>
        <v>-1</v>
      </c>
      <c r="AU18" s="1">
        <f t="shared" si="26"/>
        <v>0</v>
      </c>
      <c r="AV18" s="1">
        <f t="shared" si="27"/>
        <v>0</v>
      </c>
      <c r="AW18" s="1">
        <f t="shared" si="28"/>
        <v>0</v>
      </c>
      <c r="AX18" s="1">
        <f t="shared" si="29"/>
        <v>151</v>
      </c>
      <c r="AY18">
        <v>2</v>
      </c>
      <c r="AZ18" s="1">
        <f t="shared" si="30"/>
        <v>3</v>
      </c>
      <c r="BA18" s="1">
        <f t="shared" si="31"/>
        <v>153</v>
      </c>
      <c r="BB18" s="1" t="b">
        <f t="shared" si="32"/>
        <v>0</v>
      </c>
      <c r="BC18" s="1">
        <f t="shared" si="33"/>
        <v>0</v>
      </c>
      <c r="BD18" s="1">
        <f t="shared" si="34"/>
        <v>7823</v>
      </c>
      <c r="BE18" s="1">
        <f t="shared" si="35"/>
        <v>0</v>
      </c>
      <c r="BF18" s="1">
        <f t="shared" si="36"/>
        <v>7823</v>
      </c>
      <c r="BG18" s="1">
        <f t="shared" si="37"/>
        <v>4</v>
      </c>
      <c r="BH18" s="5" t="str">
        <f t="shared" si="38"/>
        <v>Fri</v>
      </c>
      <c r="BL18" t="s">
        <v>34</v>
      </c>
      <c r="BO18" t="s">
        <v>34</v>
      </c>
      <c r="BQ18" s="7">
        <f t="shared" si="39"/>
        <v>1.2547945205479452</v>
      </c>
      <c r="BR18" s="7">
        <f t="shared" si="40"/>
        <v>22.254794520547946</v>
      </c>
    </row>
    <row r="19" spans="2:70">
      <c r="B19" t="s">
        <v>80</v>
      </c>
      <c r="C19" t="s">
        <v>49</v>
      </c>
      <c r="D19" t="s">
        <v>81</v>
      </c>
      <c r="F19" t="s">
        <v>138</v>
      </c>
      <c r="G19" s="3">
        <v>25</v>
      </c>
      <c r="H19" s="3">
        <v>5</v>
      </c>
      <c r="I19" s="2">
        <v>9</v>
      </c>
      <c r="J19" s="16">
        <f t="shared" si="0"/>
        <v>69</v>
      </c>
      <c r="K19" t="s">
        <v>38</v>
      </c>
      <c r="M19" t="s">
        <v>43</v>
      </c>
      <c r="N19" t="s">
        <v>139</v>
      </c>
      <c r="O19" t="s">
        <v>45</v>
      </c>
      <c r="P19" s="18">
        <v>2</v>
      </c>
      <c r="Q19" s="3">
        <v>1870</v>
      </c>
      <c r="R19" s="6">
        <f t="shared" si="1"/>
        <v>5.25</v>
      </c>
      <c r="S19" s="6">
        <f t="shared" si="2"/>
        <v>5</v>
      </c>
      <c r="T19" s="6">
        <f t="shared" si="3"/>
        <v>7305</v>
      </c>
      <c r="U19" s="3">
        <v>7</v>
      </c>
      <c r="V19" s="6">
        <f t="shared" si="4"/>
        <v>186</v>
      </c>
      <c r="W19" s="6">
        <f t="shared" si="5"/>
        <v>-3</v>
      </c>
      <c r="X19" s="6">
        <f t="shared" si="6"/>
        <v>-1</v>
      </c>
      <c r="Y19" s="6">
        <f t="shared" si="7"/>
        <v>-1</v>
      </c>
      <c r="Z19" s="6">
        <f t="shared" si="8"/>
        <v>0</v>
      </c>
      <c r="AA19" s="6">
        <f t="shared" si="9"/>
        <v>0</v>
      </c>
      <c r="AB19" s="6">
        <f t="shared" si="10"/>
        <v>181</v>
      </c>
      <c r="AC19" s="3">
        <v>12</v>
      </c>
      <c r="AD19" s="1">
        <f t="shared" si="11"/>
        <v>2</v>
      </c>
      <c r="AE19" s="1">
        <f t="shared" si="12"/>
        <v>193</v>
      </c>
      <c r="AF19" s="1" t="b">
        <f t="shared" si="13"/>
        <v>0</v>
      </c>
      <c r="AG19" s="1">
        <f t="shared" si="14"/>
        <v>0</v>
      </c>
      <c r="AH19" s="1">
        <f t="shared" si="15"/>
        <v>7498</v>
      </c>
      <c r="AI19" s="1">
        <f t="shared" si="16"/>
        <v>0</v>
      </c>
      <c r="AJ19" s="1">
        <f t="shared" si="17"/>
        <v>7498</v>
      </c>
      <c r="AK19" s="1">
        <f t="shared" si="18"/>
        <v>1</v>
      </c>
      <c r="AL19" s="5" t="str">
        <f t="shared" si="19"/>
        <v>Tue</v>
      </c>
      <c r="AM19">
        <v>1871</v>
      </c>
      <c r="AN19" s="1">
        <f t="shared" si="20"/>
        <v>5.5</v>
      </c>
      <c r="AO19" s="1">
        <f t="shared" si="21"/>
        <v>5</v>
      </c>
      <c r="AP19" s="1">
        <f t="shared" si="22"/>
        <v>7670</v>
      </c>
      <c r="AQ19">
        <v>3</v>
      </c>
      <c r="AR19" s="1">
        <f t="shared" si="23"/>
        <v>62</v>
      </c>
      <c r="AS19" s="1">
        <f t="shared" si="24"/>
        <v>-3</v>
      </c>
      <c r="AT19" s="1">
        <f t="shared" si="25"/>
        <v>0</v>
      </c>
      <c r="AU19" s="1">
        <f t="shared" si="26"/>
        <v>0</v>
      </c>
      <c r="AV19" s="1">
        <f t="shared" si="27"/>
        <v>0</v>
      </c>
      <c r="AW19" s="1">
        <f t="shared" si="28"/>
        <v>0</v>
      </c>
      <c r="AX19" s="1">
        <f t="shared" si="29"/>
        <v>59</v>
      </c>
      <c r="AY19">
        <v>27</v>
      </c>
      <c r="AZ19" s="1">
        <f t="shared" si="30"/>
        <v>3</v>
      </c>
      <c r="BA19" s="1">
        <f t="shared" si="31"/>
        <v>86</v>
      </c>
      <c r="BB19" s="1" t="b">
        <f t="shared" si="32"/>
        <v>0</v>
      </c>
      <c r="BC19" s="1">
        <f t="shared" si="33"/>
        <v>0</v>
      </c>
      <c r="BD19" s="1">
        <f t="shared" si="34"/>
        <v>7756</v>
      </c>
      <c r="BE19" s="1">
        <f t="shared" si="35"/>
        <v>0</v>
      </c>
      <c r="BF19" s="1">
        <f t="shared" si="36"/>
        <v>7756</v>
      </c>
      <c r="BG19" s="1">
        <f t="shared" si="37"/>
        <v>0</v>
      </c>
      <c r="BH19" s="5" t="str">
        <f t="shared" si="38"/>
        <v>Mon</v>
      </c>
      <c r="BL19" t="s">
        <v>146</v>
      </c>
      <c r="BO19" t="s">
        <v>34</v>
      </c>
      <c r="BQ19" s="7">
        <f t="shared" si="39"/>
        <v>0.70684931506849313</v>
      </c>
      <c r="BR19" s="7">
        <f t="shared" si="40"/>
        <v>25.706849315068492</v>
      </c>
    </row>
    <row r="20" spans="2:70">
      <c r="B20" t="s">
        <v>80</v>
      </c>
      <c r="C20" t="s">
        <v>49</v>
      </c>
      <c r="D20" t="s">
        <v>60</v>
      </c>
      <c r="F20" t="s">
        <v>147</v>
      </c>
      <c r="G20" s="3">
        <v>24</v>
      </c>
      <c r="H20" s="3">
        <v>5</v>
      </c>
      <c r="I20" s="2">
        <v>10.75</v>
      </c>
      <c r="J20" s="16">
        <f t="shared" si="0"/>
        <v>70.75</v>
      </c>
      <c r="K20" t="s">
        <v>28</v>
      </c>
      <c r="M20" t="s">
        <v>43</v>
      </c>
      <c r="N20" t="s">
        <v>148</v>
      </c>
      <c r="O20" t="s">
        <v>45</v>
      </c>
      <c r="P20" s="18">
        <v>6</v>
      </c>
      <c r="Q20" s="3">
        <v>1871</v>
      </c>
      <c r="R20" s="6">
        <f t="shared" si="1"/>
        <v>5.5</v>
      </c>
      <c r="S20" s="6">
        <f t="shared" si="2"/>
        <v>5</v>
      </c>
      <c r="T20" s="6">
        <f t="shared" si="3"/>
        <v>7670</v>
      </c>
      <c r="U20" s="3">
        <v>5</v>
      </c>
      <c r="V20" s="6">
        <f t="shared" si="4"/>
        <v>124</v>
      </c>
      <c r="W20" s="6">
        <f t="shared" si="5"/>
        <v>-3</v>
      </c>
      <c r="X20" s="6">
        <f t="shared" si="6"/>
        <v>-1</v>
      </c>
      <c r="Y20" s="6">
        <f t="shared" si="7"/>
        <v>0</v>
      </c>
      <c r="Z20" s="6">
        <f t="shared" si="8"/>
        <v>0</v>
      </c>
      <c r="AA20" s="6">
        <f t="shared" si="9"/>
        <v>0</v>
      </c>
      <c r="AB20" s="6">
        <f t="shared" si="10"/>
        <v>120</v>
      </c>
      <c r="AC20" s="3">
        <v>23</v>
      </c>
      <c r="AD20" s="1">
        <f t="shared" si="11"/>
        <v>3</v>
      </c>
      <c r="AE20" s="1">
        <f t="shared" si="12"/>
        <v>143</v>
      </c>
      <c r="AF20" s="1" t="b">
        <f t="shared" si="13"/>
        <v>0</v>
      </c>
      <c r="AG20" s="1">
        <f t="shared" si="14"/>
        <v>0</v>
      </c>
      <c r="AH20" s="1">
        <f t="shared" si="15"/>
        <v>7813</v>
      </c>
      <c r="AI20" s="1">
        <f t="shared" si="16"/>
        <v>0</v>
      </c>
      <c r="AJ20" s="1">
        <f t="shared" si="17"/>
        <v>7813</v>
      </c>
      <c r="AK20" s="1">
        <f t="shared" si="18"/>
        <v>1</v>
      </c>
      <c r="AL20" s="5" t="str">
        <f t="shared" si="19"/>
        <v>Tue</v>
      </c>
      <c r="AM20">
        <v>1871</v>
      </c>
      <c r="AN20" s="1">
        <f t="shared" si="20"/>
        <v>5.5</v>
      </c>
      <c r="AO20" s="1">
        <f t="shared" si="21"/>
        <v>5</v>
      </c>
      <c r="AP20" s="1">
        <f t="shared" si="22"/>
        <v>7670</v>
      </c>
      <c r="AQ20">
        <v>7</v>
      </c>
      <c r="AR20" s="1">
        <f t="shared" si="23"/>
        <v>186</v>
      </c>
      <c r="AS20" s="1">
        <f t="shared" si="24"/>
        <v>-3</v>
      </c>
      <c r="AT20" s="1">
        <f t="shared" si="25"/>
        <v>-1</v>
      </c>
      <c r="AU20" s="1">
        <f t="shared" si="26"/>
        <v>-1</v>
      </c>
      <c r="AV20" s="1">
        <f t="shared" si="27"/>
        <v>0</v>
      </c>
      <c r="AW20" s="1">
        <f t="shared" si="28"/>
        <v>0</v>
      </c>
      <c r="AX20" s="1">
        <f t="shared" si="29"/>
        <v>181</v>
      </c>
      <c r="AY20">
        <v>7</v>
      </c>
      <c r="AZ20" s="1">
        <f t="shared" si="30"/>
        <v>3</v>
      </c>
      <c r="BA20" s="1">
        <f t="shared" si="31"/>
        <v>188</v>
      </c>
      <c r="BB20" s="1" t="b">
        <f t="shared" si="32"/>
        <v>0</v>
      </c>
      <c r="BC20" s="1">
        <f t="shared" si="33"/>
        <v>0</v>
      </c>
      <c r="BD20" s="1">
        <f t="shared" si="34"/>
        <v>7858</v>
      </c>
      <c r="BE20" s="1">
        <f t="shared" si="35"/>
        <v>0</v>
      </c>
      <c r="BF20" s="1">
        <f t="shared" si="36"/>
        <v>7858</v>
      </c>
      <c r="BG20" s="1">
        <f t="shared" si="37"/>
        <v>4</v>
      </c>
      <c r="BH20" s="5" t="str">
        <f t="shared" si="38"/>
        <v>Fri</v>
      </c>
      <c r="BL20" t="s">
        <v>34</v>
      </c>
      <c r="BO20" t="s">
        <v>34</v>
      </c>
      <c r="BQ20" s="7">
        <f t="shared" si="39"/>
        <v>0.12328767123287671</v>
      </c>
      <c r="BR20" s="7">
        <f t="shared" si="40"/>
        <v>24.123287671232877</v>
      </c>
    </row>
    <row r="21" spans="2:70">
      <c r="B21" t="s">
        <v>80</v>
      </c>
      <c r="C21" t="s">
        <v>49</v>
      </c>
      <c r="D21" t="s">
        <v>60</v>
      </c>
      <c r="F21" t="s">
        <v>149</v>
      </c>
      <c r="G21" s="3">
        <v>22</v>
      </c>
      <c r="H21" s="3">
        <v>5</v>
      </c>
      <c r="I21" s="2">
        <v>10</v>
      </c>
      <c r="J21" s="16">
        <f t="shared" si="0"/>
        <v>70</v>
      </c>
      <c r="K21" t="s">
        <v>28</v>
      </c>
      <c r="M21" t="s">
        <v>91</v>
      </c>
      <c r="N21" t="s">
        <v>150</v>
      </c>
      <c r="O21" t="s">
        <v>45</v>
      </c>
      <c r="P21" s="18">
        <v>9</v>
      </c>
      <c r="Q21" s="3">
        <v>1871</v>
      </c>
      <c r="R21" s="6">
        <f t="shared" si="1"/>
        <v>5.5</v>
      </c>
      <c r="S21" s="6">
        <f t="shared" si="2"/>
        <v>5</v>
      </c>
      <c r="T21" s="6">
        <f t="shared" si="3"/>
        <v>7670</v>
      </c>
      <c r="U21" s="3">
        <v>7</v>
      </c>
      <c r="V21" s="6">
        <f t="shared" si="4"/>
        <v>186</v>
      </c>
      <c r="W21" s="6">
        <f t="shared" si="5"/>
        <v>-3</v>
      </c>
      <c r="X21" s="6">
        <f t="shared" si="6"/>
        <v>-1</v>
      </c>
      <c r="Y21" s="6">
        <f t="shared" si="7"/>
        <v>-1</v>
      </c>
      <c r="Z21" s="6">
        <f t="shared" si="8"/>
        <v>0</v>
      </c>
      <c r="AA21" s="6">
        <f t="shared" si="9"/>
        <v>0</v>
      </c>
      <c r="AB21" s="6">
        <f t="shared" si="10"/>
        <v>181</v>
      </c>
      <c r="AC21" s="3">
        <v>8</v>
      </c>
      <c r="AD21" s="1">
        <f t="shared" si="11"/>
        <v>3</v>
      </c>
      <c r="AE21" s="1">
        <f t="shared" si="12"/>
        <v>189</v>
      </c>
      <c r="AF21" s="1" t="b">
        <f t="shared" si="13"/>
        <v>0</v>
      </c>
      <c r="AG21" s="1">
        <f t="shared" si="14"/>
        <v>0</v>
      </c>
      <c r="AH21" s="1">
        <f t="shared" si="15"/>
        <v>7859</v>
      </c>
      <c r="AI21" s="1">
        <f t="shared" si="16"/>
        <v>0</v>
      </c>
      <c r="AJ21" s="1">
        <f t="shared" si="17"/>
        <v>7859</v>
      </c>
      <c r="AK21" s="1">
        <f t="shared" si="18"/>
        <v>5</v>
      </c>
      <c r="AL21" s="5" t="str">
        <f t="shared" si="19"/>
        <v>Sat</v>
      </c>
      <c r="AM21">
        <v>1900</v>
      </c>
      <c r="AN21" s="1">
        <f t="shared" si="20"/>
        <v>12.75</v>
      </c>
      <c r="AO21" s="1">
        <f t="shared" si="21"/>
        <v>12</v>
      </c>
      <c r="AP21" s="1">
        <f t="shared" si="22"/>
        <v>18262</v>
      </c>
      <c r="AQ21">
        <v>3</v>
      </c>
      <c r="AR21" s="1">
        <f t="shared" si="23"/>
        <v>62</v>
      </c>
      <c r="AS21" s="1">
        <f t="shared" si="24"/>
        <v>-3</v>
      </c>
      <c r="AT21" s="1">
        <f t="shared" si="25"/>
        <v>0</v>
      </c>
      <c r="AU21" s="1">
        <f t="shared" si="26"/>
        <v>0</v>
      </c>
      <c r="AV21" s="1">
        <f t="shared" si="27"/>
        <v>0</v>
      </c>
      <c r="AW21" s="1">
        <f t="shared" si="28"/>
        <v>0</v>
      </c>
      <c r="AX21" s="1">
        <f t="shared" si="29"/>
        <v>59</v>
      </c>
      <c r="AY21">
        <v>13</v>
      </c>
      <c r="AZ21" s="1">
        <f t="shared" si="30"/>
        <v>0</v>
      </c>
      <c r="BA21" s="1">
        <f t="shared" si="31"/>
        <v>72</v>
      </c>
      <c r="BB21" s="1" t="b">
        <f t="shared" si="32"/>
        <v>1</v>
      </c>
      <c r="BC21" s="1">
        <f t="shared" si="33"/>
        <v>1</v>
      </c>
      <c r="BD21" s="1">
        <f t="shared" si="34"/>
        <v>18335</v>
      </c>
      <c r="BE21" s="1">
        <f t="shared" si="35"/>
        <v>-1</v>
      </c>
      <c r="BF21" s="1">
        <f t="shared" si="36"/>
        <v>18334</v>
      </c>
      <c r="BG21" s="1">
        <f t="shared" si="37"/>
        <v>1</v>
      </c>
      <c r="BH21" s="5" t="str">
        <f t="shared" si="38"/>
        <v>Tue</v>
      </c>
      <c r="BL21" t="s">
        <v>151</v>
      </c>
      <c r="BN21" t="s">
        <v>41</v>
      </c>
      <c r="BO21" t="s">
        <v>76</v>
      </c>
      <c r="BQ21" s="7">
        <f t="shared" si="39"/>
        <v>28.698630136986303</v>
      </c>
      <c r="BR21" s="7">
        <f t="shared" si="40"/>
        <v>50.698630136986303</v>
      </c>
    </row>
    <row r="22" spans="2:70">
      <c r="B22" t="s">
        <v>80</v>
      </c>
      <c r="C22" t="s">
        <v>49</v>
      </c>
      <c r="D22" t="s">
        <v>102</v>
      </c>
      <c r="F22" t="s">
        <v>90</v>
      </c>
      <c r="G22" s="3">
        <v>23</v>
      </c>
      <c r="H22" s="3">
        <v>5</v>
      </c>
      <c r="I22" s="2">
        <v>10</v>
      </c>
      <c r="J22" s="16">
        <f t="shared" si="0"/>
        <v>70</v>
      </c>
      <c r="K22" t="s">
        <v>38</v>
      </c>
      <c r="M22" t="s">
        <v>43</v>
      </c>
      <c r="N22" t="s">
        <v>145</v>
      </c>
      <c r="O22" t="s">
        <v>45</v>
      </c>
      <c r="P22" s="18">
        <v>27</v>
      </c>
      <c r="Q22" s="3">
        <v>1871</v>
      </c>
      <c r="R22" s="6">
        <f t="shared" si="1"/>
        <v>5.5</v>
      </c>
      <c r="S22" s="6">
        <f t="shared" si="2"/>
        <v>5</v>
      </c>
      <c r="T22" s="6">
        <f t="shared" si="3"/>
        <v>7670</v>
      </c>
      <c r="U22" s="3">
        <v>9</v>
      </c>
      <c r="V22" s="6">
        <f t="shared" si="4"/>
        <v>248</v>
      </c>
      <c r="W22" s="6">
        <f t="shared" si="5"/>
        <v>-3</v>
      </c>
      <c r="X22" s="6">
        <f t="shared" si="6"/>
        <v>-1</v>
      </c>
      <c r="Y22" s="6">
        <f t="shared" si="7"/>
        <v>-1</v>
      </c>
      <c r="Z22" s="6">
        <f t="shared" si="8"/>
        <v>0</v>
      </c>
      <c r="AA22" s="6">
        <f t="shared" si="9"/>
        <v>0</v>
      </c>
      <c r="AB22" s="6">
        <f t="shared" si="10"/>
        <v>243</v>
      </c>
      <c r="AC22" s="3">
        <v>1</v>
      </c>
      <c r="AD22" s="1">
        <f t="shared" si="11"/>
        <v>3</v>
      </c>
      <c r="AE22" s="1">
        <f t="shared" si="12"/>
        <v>244</v>
      </c>
      <c r="AF22" s="1" t="b">
        <f t="shared" si="13"/>
        <v>0</v>
      </c>
      <c r="AG22" s="1">
        <f t="shared" si="14"/>
        <v>0</v>
      </c>
      <c r="AH22" s="1">
        <f t="shared" si="15"/>
        <v>7914</v>
      </c>
      <c r="AI22" s="1">
        <f t="shared" si="16"/>
        <v>0</v>
      </c>
      <c r="AJ22" s="1">
        <f t="shared" si="17"/>
        <v>7914</v>
      </c>
      <c r="AK22" s="1">
        <f t="shared" si="18"/>
        <v>4</v>
      </c>
      <c r="AL22" s="5" t="str">
        <f t="shared" si="19"/>
        <v>Fri</v>
      </c>
      <c r="AM22">
        <v>1872</v>
      </c>
      <c r="AN22" s="1">
        <f t="shared" si="20"/>
        <v>5.75</v>
      </c>
      <c r="AO22" s="1">
        <f t="shared" si="21"/>
        <v>5</v>
      </c>
      <c r="AP22" s="1">
        <f t="shared" si="22"/>
        <v>8035</v>
      </c>
      <c r="AQ22">
        <v>2</v>
      </c>
      <c r="AR22" s="1">
        <f t="shared" si="23"/>
        <v>31</v>
      </c>
      <c r="AS22" s="1">
        <f t="shared" si="24"/>
        <v>0</v>
      </c>
      <c r="AT22" s="1">
        <f t="shared" si="25"/>
        <v>0</v>
      </c>
      <c r="AU22" s="1">
        <f t="shared" si="26"/>
        <v>0</v>
      </c>
      <c r="AV22" s="1">
        <f t="shared" si="27"/>
        <v>0</v>
      </c>
      <c r="AW22" s="1">
        <f t="shared" si="28"/>
        <v>0</v>
      </c>
      <c r="AX22" s="1">
        <f t="shared" si="29"/>
        <v>31</v>
      </c>
      <c r="AY22">
        <v>16</v>
      </c>
      <c r="AZ22" s="1">
        <f t="shared" si="30"/>
        <v>0</v>
      </c>
      <c r="BA22" s="1">
        <f t="shared" si="31"/>
        <v>47</v>
      </c>
      <c r="BB22" s="1" t="b">
        <f t="shared" si="32"/>
        <v>0</v>
      </c>
      <c r="BC22" s="1">
        <f t="shared" si="33"/>
        <v>0</v>
      </c>
      <c r="BD22" s="1">
        <f t="shared" si="34"/>
        <v>8082</v>
      </c>
      <c r="BE22" s="1">
        <f t="shared" si="35"/>
        <v>0</v>
      </c>
      <c r="BF22" s="1">
        <f t="shared" si="36"/>
        <v>8082</v>
      </c>
      <c r="BG22" s="1">
        <f t="shared" si="37"/>
        <v>4</v>
      </c>
      <c r="BH22" s="5" t="str">
        <f t="shared" si="38"/>
        <v>Fri</v>
      </c>
      <c r="BL22" t="s">
        <v>34</v>
      </c>
      <c r="BO22" t="s">
        <v>34</v>
      </c>
      <c r="BQ22" s="7">
        <f t="shared" si="39"/>
        <v>0.46027397260273972</v>
      </c>
      <c r="BR22" s="7">
        <f t="shared" si="40"/>
        <v>23.460273972602739</v>
      </c>
    </row>
    <row r="23" spans="2:70">
      <c r="B23" t="s">
        <v>80</v>
      </c>
      <c r="C23" t="s">
        <v>49</v>
      </c>
      <c r="D23" t="s">
        <v>60</v>
      </c>
      <c r="F23" t="s">
        <v>121</v>
      </c>
      <c r="G23" s="3">
        <v>24</v>
      </c>
      <c r="H23" s="3">
        <v>5</v>
      </c>
      <c r="I23" s="2">
        <v>10</v>
      </c>
      <c r="J23" s="16">
        <f t="shared" si="0"/>
        <v>70</v>
      </c>
      <c r="K23" t="s">
        <v>38</v>
      </c>
      <c r="M23" t="s">
        <v>43</v>
      </c>
      <c r="N23" t="s">
        <v>122</v>
      </c>
      <c r="O23" t="s">
        <v>45</v>
      </c>
      <c r="P23" s="18">
        <v>15</v>
      </c>
      <c r="Q23" s="3">
        <v>1871</v>
      </c>
      <c r="R23" s="6">
        <f t="shared" si="1"/>
        <v>5.5</v>
      </c>
      <c r="S23" s="6">
        <f t="shared" si="2"/>
        <v>5</v>
      </c>
      <c r="T23" s="6">
        <f t="shared" si="3"/>
        <v>7670</v>
      </c>
      <c r="U23" s="3">
        <v>11</v>
      </c>
      <c r="V23" s="6">
        <f t="shared" si="4"/>
        <v>310</v>
      </c>
      <c r="W23" s="6">
        <f t="shared" si="5"/>
        <v>-3</v>
      </c>
      <c r="X23" s="6">
        <f t="shared" si="6"/>
        <v>-1</v>
      </c>
      <c r="Y23" s="6">
        <f t="shared" si="7"/>
        <v>-1</v>
      </c>
      <c r="Z23" s="6">
        <f t="shared" si="8"/>
        <v>-1</v>
      </c>
      <c r="AA23" s="6">
        <f t="shared" si="9"/>
        <v>0</v>
      </c>
      <c r="AB23" s="6">
        <f t="shared" si="10"/>
        <v>304</v>
      </c>
      <c r="AC23" s="3">
        <v>21</v>
      </c>
      <c r="AD23" s="1">
        <f t="shared" si="11"/>
        <v>3</v>
      </c>
      <c r="AE23" s="1">
        <f t="shared" si="12"/>
        <v>325</v>
      </c>
      <c r="AF23" s="1" t="b">
        <f t="shared" si="13"/>
        <v>0</v>
      </c>
      <c r="AG23" s="1">
        <f t="shared" si="14"/>
        <v>0</v>
      </c>
      <c r="AH23" s="1">
        <f t="shared" si="15"/>
        <v>7995</v>
      </c>
      <c r="AI23" s="1">
        <f t="shared" si="16"/>
        <v>0</v>
      </c>
      <c r="AJ23" s="1">
        <f t="shared" si="17"/>
        <v>7995</v>
      </c>
      <c r="AK23" s="1">
        <f t="shared" si="18"/>
        <v>1</v>
      </c>
      <c r="AL23" s="5" t="str">
        <f t="shared" si="19"/>
        <v>Tue</v>
      </c>
      <c r="AM23">
        <v>1872</v>
      </c>
      <c r="AN23" s="1">
        <f t="shared" si="20"/>
        <v>5.75</v>
      </c>
      <c r="AO23" s="1">
        <f t="shared" si="21"/>
        <v>5</v>
      </c>
      <c r="AP23" s="1">
        <f t="shared" si="22"/>
        <v>8035</v>
      </c>
      <c r="AQ23">
        <v>1</v>
      </c>
      <c r="AR23" s="1">
        <f t="shared" si="23"/>
        <v>0</v>
      </c>
      <c r="AS23" s="1">
        <f t="shared" si="24"/>
        <v>0</v>
      </c>
      <c r="AT23" s="1">
        <f t="shared" si="25"/>
        <v>0</v>
      </c>
      <c r="AU23" s="1">
        <f t="shared" si="26"/>
        <v>0</v>
      </c>
      <c r="AV23" s="1">
        <f t="shared" si="27"/>
        <v>0</v>
      </c>
      <c r="AW23" s="1">
        <f t="shared" si="28"/>
        <v>0</v>
      </c>
      <c r="AX23" s="1">
        <f t="shared" si="29"/>
        <v>0</v>
      </c>
      <c r="AY23">
        <v>16</v>
      </c>
      <c r="AZ23" s="1">
        <f t="shared" si="30"/>
        <v>0</v>
      </c>
      <c r="BA23" s="1">
        <f t="shared" si="31"/>
        <v>16</v>
      </c>
      <c r="BB23" s="1" t="b">
        <f t="shared" si="32"/>
        <v>0</v>
      </c>
      <c r="BC23" s="1">
        <f t="shared" si="33"/>
        <v>0</v>
      </c>
      <c r="BD23" s="1">
        <f t="shared" si="34"/>
        <v>8051</v>
      </c>
      <c r="BE23" s="1">
        <f t="shared" si="35"/>
        <v>0</v>
      </c>
      <c r="BF23" s="1">
        <f t="shared" si="36"/>
        <v>8051</v>
      </c>
      <c r="BG23" s="1">
        <f t="shared" si="37"/>
        <v>1</v>
      </c>
      <c r="BH23" s="5" t="str">
        <f t="shared" si="38"/>
        <v>Tue</v>
      </c>
      <c r="BL23" t="s">
        <v>34</v>
      </c>
      <c r="BO23" t="s">
        <v>34</v>
      </c>
      <c r="BQ23" s="7">
        <f t="shared" si="39"/>
        <v>0.15342465753424658</v>
      </c>
      <c r="BR23" s="7">
        <f t="shared" si="40"/>
        <v>24.153424657534245</v>
      </c>
    </row>
    <row r="24" spans="2:70">
      <c r="B24" t="s">
        <v>80</v>
      </c>
      <c r="C24" t="s">
        <v>49</v>
      </c>
      <c r="D24" t="s">
        <v>102</v>
      </c>
      <c r="F24" t="s">
        <v>111</v>
      </c>
      <c r="G24" s="3">
        <v>28</v>
      </c>
      <c r="H24" s="3">
        <v>5</v>
      </c>
      <c r="I24" s="2">
        <v>10</v>
      </c>
      <c r="J24" s="16">
        <f t="shared" si="0"/>
        <v>70</v>
      </c>
      <c r="K24" t="s">
        <v>28</v>
      </c>
      <c r="L24" s="3">
        <v>2</v>
      </c>
      <c r="M24" t="s">
        <v>112</v>
      </c>
      <c r="N24" t="s">
        <v>119</v>
      </c>
      <c r="O24" t="s">
        <v>45</v>
      </c>
      <c r="P24" s="18">
        <v>10</v>
      </c>
      <c r="Q24" s="3">
        <v>1871</v>
      </c>
      <c r="R24" s="6">
        <f t="shared" si="1"/>
        <v>5.5</v>
      </c>
      <c r="S24" s="6">
        <f t="shared" si="2"/>
        <v>5</v>
      </c>
      <c r="T24" s="6">
        <f t="shared" si="3"/>
        <v>7670</v>
      </c>
      <c r="U24" s="3">
        <v>12</v>
      </c>
      <c r="V24" s="6">
        <f t="shared" si="4"/>
        <v>341</v>
      </c>
      <c r="W24" s="6">
        <f t="shared" si="5"/>
        <v>-3</v>
      </c>
      <c r="X24" s="6">
        <f t="shared" si="6"/>
        <v>-1</v>
      </c>
      <c r="Y24" s="6">
        <f t="shared" si="7"/>
        <v>-1</v>
      </c>
      <c r="Z24" s="6">
        <f t="shared" si="8"/>
        <v>-1</v>
      </c>
      <c r="AA24" s="6">
        <f t="shared" si="9"/>
        <v>-1</v>
      </c>
      <c r="AB24" s="6">
        <f t="shared" si="10"/>
        <v>334</v>
      </c>
      <c r="AC24" s="3">
        <v>19</v>
      </c>
      <c r="AD24" s="1">
        <f t="shared" si="11"/>
        <v>3</v>
      </c>
      <c r="AE24" s="1">
        <f t="shared" si="12"/>
        <v>353</v>
      </c>
      <c r="AF24" s="1" t="b">
        <f t="shared" si="13"/>
        <v>0</v>
      </c>
      <c r="AG24" s="1">
        <f t="shared" si="14"/>
        <v>0</v>
      </c>
      <c r="AH24" s="1">
        <f t="shared" si="15"/>
        <v>8023</v>
      </c>
      <c r="AI24" s="1">
        <f t="shared" si="16"/>
        <v>0</v>
      </c>
      <c r="AJ24" s="1">
        <f t="shared" si="17"/>
        <v>8023</v>
      </c>
      <c r="AK24" s="1">
        <f t="shared" si="18"/>
        <v>1</v>
      </c>
      <c r="AL24" s="5" t="str">
        <f t="shared" si="19"/>
        <v>Tue</v>
      </c>
      <c r="AM24">
        <v>1874</v>
      </c>
      <c r="AN24" s="1">
        <f t="shared" si="20"/>
        <v>6.25</v>
      </c>
      <c r="AO24" s="1">
        <f t="shared" si="21"/>
        <v>6</v>
      </c>
      <c r="AP24" s="1">
        <f t="shared" si="22"/>
        <v>8766</v>
      </c>
      <c r="AQ24">
        <v>7</v>
      </c>
      <c r="AR24" s="1">
        <f t="shared" si="23"/>
        <v>186</v>
      </c>
      <c r="AS24" s="1">
        <f t="shared" si="24"/>
        <v>-3</v>
      </c>
      <c r="AT24" s="1">
        <f t="shared" si="25"/>
        <v>-1</v>
      </c>
      <c r="AU24" s="1">
        <f t="shared" si="26"/>
        <v>-1</v>
      </c>
      <c r="AV24" s="1">
        <f t="shared" si="27"/>
        <v>0</v>
      </c>
      <c r="AW24" s="1">
        <f t="shared" si="28"/>
        <v>0</v>
      </c>
      <c r="AX24" s="1">
        <f t="shared" si="29"/>
        <v>181</v>
      </c>
      <c r="AY24">
        <v>4</v>
      </c>
      <c r="AZ24" s="1">
        <f t="shared" si="30"/>
        <v>2</v>
      </c>
      <c r="BA24" s="1">
        <f t="shared" si="31"/>
        <v>185</v>
      </c>
      <c r="BB24" s="1" t="b">
        <f t="shared" si="32"/>
        <v>0</v>
      </c>
      <c r="BC24" s="1">
        <f t="shared" si="33"/>
        <v>0</v>
      </c>
      <c r="BD24" s="1">
        <f t="shared" si="34"/>
        <v>8951</v>
      </c>
      <c r="BE24" s="1">
        <f t="shared" si="35"/>
        <v>0</v>
      </c>
      <c r="BF24" s="1">
        <f t="shared" si="36"/>
        <v>8951</v>
      </c>
      <c r="BG24" s="1">
        <f t="shared" si="37"/>
        <v>5</v>
      </c>
      <c r="BH24" s="5" t="str">
        <f t="shared" si="38"/>
        <v>Sat</v>
      </c>
      <c r="BI24" t="s">
        <v>113</v>
      </c>
      <c r="BJ24" s="18" t="s">
        <v>33</v>
      </c>
      <c r="BK24" s="18">
        <v>0.33</v>
      </c>
      <c r="BL24" t="s">
        <v>34</v>
      </c>
      <c r="BO24" t="s">
        <v>34</v>
      </c>
      <c r="BQ24" s="7">
        <f t="shared" si="39"/>
        <v>2.5424657534246577</v>
      </c>
      <c r="BR24" s="7">
        <f t="shared" si="40"/>
        <v>30.542465753424658</v>
      </c>
    </row>
    <row r="25" spans="2:70">
      <c r="B25" t="s">
        <v>80</v>
      </c>
      <c r="C25" t="s">
        <v>49</v>
      </c>
      <c r="D25" t="s">
        <v>36</v>
      </c>
      <c r="F25" t="s">
        <v>114</v>
      </c>
      <c r="G25" s="3">
        <v>33</v>
      </c>
      <c r="H25" s="3">
        <v>5</v>
      </c>
      <c r="I25" s="2">
        <v>10</v>
      </c>
      <c r="J25" s="16">
        <f t="shared" si="0"/>
        <v>70</v>
      </c>
      <c r="K25" t="s">
        <v>38</v>
      </c>
      <c r="M25" t="s">
        <v>43</v>
      </c>
      <c r="N25" t="s">
        <v>115</v>
      </c>
      <c r="O25" t="s">
        <v>116</v>
      </c>
      <c r="P25" s="18">
        <v>15</v>
      </c>
      <c r="Q25" s="3">
        <v>1872</v>
      </c>
      <c r="R25" s="6">
        <f t="shared" si="1"/>
        <v>5.75</v>
      </c>
      <c r="S25" s="6">
        <f t="shared" si="2"/>
        <v>5</v>
      </c>
      <c r="T25" s="6">
        <f t="shared" si="3"/>
        <v>8035</v>
      </c>
      <c r="U25" s="3">
        <v>1</v>
      </c>
      <c r="V25" s="6">
        <f t="shared" si="4"/>
        <v>0</v>
      </c>
      <c r="W25" s="6">
        <f t="shared" si="5"/>
        <v>0</v>
      </c>
      <c r="X25" s="6">
        <f t="shared" si="6"/>
        <v>0</v>
      </c>
      <c r="Y25" s="6">
        <f t="shared" si="7"/>
        <v>0</v>
      </c>
      <c r="Z25" s="6">
        <f t="shared" si="8"/>
        <v>0</v>
      </c>
      <c r="AA25" s="6">
        <f t="shared" si="9"/>
        <v>0</v>
      </c>
      <c r="AB25" s="6">
        <f t="shared" si="10"/>
        <v>0</v>
      </c>
      <c r="AC25" s="3">
        <v>30</v>
      </c>
      <c r="AD25" s="1">
        <f t="shared" si="11"/>
        <v>0</v>
      </c>
      <c r="AE25" s="1">
        <f t="shared" si="12"/>
        <v>30</v>
      </c>
      <c r="AF25" s="1" t="b">
        <f t="shared" si="13"/>
        <v>0</v>
      </c>
      <c r="AG25" s="1">
        <f t="shared" si="14"/>
        <v>0</v>
      </c>
      <c r="AH25" s="1">
        <f t="shared" si="15"/>
        <v>8065</v>
      </c>
      <c r="AI25" s="1">
        <f t="shared" si="16"/>
        <v>0</v>
      </c>
      <c r="AJ25" s="1">
        <f t="shared" si="17"/>
        <v>8065</v>
      </c>
      <c r="AK25" s="1">
        <f t="shared" si="18"/>
        <v>1</v>
      </c>
      <c r="AL25" s="5" t="str">
        <f t="shared" si="19"/>
        <v>Tue</v>
      </c>
      <c r="AM25">
        <v>1874</v>
      </c>
      <c r="AN25" s="1">
        <f t="shared" si="20"/>
        <v>6.25</v>
      </c>
      <c r="AO25" s="1">
        <f t="shared" si="21"/>
        <v>6</v>
      </c>
      <c r="AP25" s="1">
        <f t="shared" si="22"/>
        <v>8766</v>
      </c>
      <c r="AQ25">
        <v>4</v>
      </c>
      <c r="AR25" s="1">
        <f t="shared" si="23"/>
        <v>93</v>
      </c>
      <c r="AS25" s="1">
        <f t="shared" si="24"/>
        <v>-3</v>
      </c>
      <c r="AT25" s="1">
        <f t="shared" si="25"/>
        <v>0</v>
      </c>
      <c r="AU25" s="1">
        <f t="shared" si="26"/>
        <v>0</v>
      </c>
      <c r="AV25" s="1">
        <f t="shared" si="27"/>
        <v>0</v>
      </c>
      <c r="AW25" s="1">
        <f t="shared" si="28"/>
        <v>0</v>
      </c>
      <c r="AX25" s="1">
        <f t="shared" si="29"/>
        <v>90</v>
      </c>
      <c r="AY25">
        <v>22</v>
      </c>
      <c r="AZ25" s="1">
        <f t="shared" si="30"/>
        <v>2</v>
      </c>
      <c r="BA25" s="1">
        <f t="shared" si="31"/>
        <v>112</v>
      </c>
      <c r="BB25" s="1" t="b">
        <f t="shared" si="32"/>
        <v>0</v>
      </c>
      <c r="BC25" s="1">
        <f t="shared" si="33"/>
        <v>0</v>
      </c>
      <c r="BD25" s="1">
        <f t="shared" si="34"/>
        <v>8878</v>
      </c>
      <c r="BE25" s="1">
        <f t="shared" si="35"/>
        <v>0</v>
      </c>
      <c r="BF25" s="1">
        <f t="shared" si="36"/>
        <v>8878</v>
      </c>
      <c r="BG25" s="1">
        <f t="shared" si="37"/>
        <v>2</v>
      </c>
      <c r="BH25" s="5" t="str">
        <f t="shared" si="38"/>
        <v>Wed</v>
      </c>
      <c r="BL25" t="s">
        <v>34</v>
      </c>
      <c r="BO25" t="s">
        <v>34</v>
      </c>
      <c r="BQ25" s="7">
        <f t="shared" si="39"/>
        <v>2.2273972602739724</v>
      </c>
      <c r="BR25" s="7">
        <f t="shared" si="40"/>
        <v>35.227397260273975</v>
      </c>
    </row>
    <row r="26" spans="2:70">
      <c r="B26" t="s">
        <v>80</v>
      </c>
      <c r="C26" t="s">
        <v>49</v>
      </c>
      <c r="D26" t="s">
        <v>107</v>
      </c>
      <c r="F26" t="s">
        <v>117</v>
      </c>
      <c r="G26" s="3">
        <v>25</v>
      </c>
      <c r="H26" s="3">
        <v>5</v>
      </c>
      <c r="I26" s="2">
        <v>10</v>
      </c>
      <c r="J26" s="16">
        <f t="shared" si="0"/>
        <v>70</v>
      </c>
      <c r="K26" t="s">
        <v>28</v>
      </c>
      <c r="L26" s="3">
        <v>1</v>
      </c>
      <c r="M26" t="s">
        <v>43</v>
      </c>
      <c r="N26" t="s">
        <v>79</v>
      </c>
      <c r="O26" t="s">
        <v>45</v>
      </c>
      <c r="P26" s="18">
        <v>0</v>
      </c>
      <c r="Q26" s="3">
        <v>1872</v>
      </c>
      <c r="R26" s="6">
        <f t="shared" si="1"/>
        <v>5.75</v>
      </c>
      <c r="S26" s="6">
        <f t="shared" si="2"/>
        <v>5</v>
      </c>
      <c r="T26" s="6">
        <f t="shared" si="3"/>
        <v>8035</v>
      </c>
      <c r="U26" s="3">
        <v>2</v>
      </c>
      <c r="V26" s="6">
        <f t="shared" si="4"/>
        <v>31</v>
      </c>
      <c r="W26" s="6">
        <f t="shared" si="5"/>
        <v>0</v>
      </c>
      <c r="X26" s="6">
        <f t="shared" si="6"/>
        <v>0</v>
      </c>
      <c r="Y26" s="6">
        <f t="shared" si="7"/>
        <v>0</v>
      </c>
      <c r="Z26" s="6">
        <f t="shared" si="8"/>
        <v>0</v>
      </c>
      <c r="AA26" s="6">
        <f t="shared" si="9"/>
        <v>0</v>
      </c>
      <c r="AB26" s="6">
        <f t="shared" si="10"/>
        <v>31</v>
      </c>
      <c r="AC26" s="3">
        <v>13</v>
      </c>
      <c r="AD26" s="1">
        <f t="shared" si="11"/>
        <v>0</v>
      </c>
      <c r="AE26" s="1">
        <f t="shared" si="12"/>
        <v>44</v>
      </c>
      <c r="AF26" s="1" t="b">
        <f t="shared" si="13"/>
        <v>0</v>
      </c>
      <c r="AG26" s="1">
        <f t="shared" si="14"/>
        <v>0</v>
      </c>
      <c r="AH26" s="1">
        <f t="shared" si="15"/>
        <v>8079</v>
      </c>
      <c r="AI26" s="1">
        <f t="shared" si="16"/>
        <v>0</v>
      </c>
      <c r="AJ26" s="1">
        <f t="shared" si="17"/>
        <v>8079</v>
      </c>
      <c r="AK26" s="1">
        <f t="shared" si="18"/>
        <v>1</v>
      </c>
      <c r="AL26" s="5" t="str">
        <f t="shared" si="19"/>
        <v>Tue</v>
      </c>
      <c r="AM26">
        <v>1873</v>
      </c>
      <c r="AN26" s="1">
        <f t="shared" si="20"/>
        <v>6</v>
      </c>
      <c r="AO26" s="1">
        <f t="shared" si="21"/>
        <v>6</v>
      </c>
      <c r="AP26" s="1">
        <f t="shared" si="22"/>
        <v>8401</v>
      </c>
      <c r="AQ26">
        <v>4</v>
      </c>
      <c r="AR26" s="1">
        <f t="shared" si="23"/>
        <v>93</v>
      </c>
      <c r="AS26" s="1">
        <f t="shared" si="24"/>
        <v>-3</v>
      </c>
      <c r="AT26" s="1">
        <f t="shared" si="25"/>
        <v>0</v>
      </c>
      <c r="AU26" s="1">
        <f t="shared" si="26"/>
        <v>0</v>
      </c>
      <c r="AV26" s="1">
        <f t="shared" si="27"/>
        <v>0</v>
      </c>
      <c r="AW26" s="1">
        <f t="shared" si="28"/>
        <v>0</v>
      </c>
      <c r="AX26" s="1">
        <f t="shared" si="29"/>
        <v>90</v>
      </c>
      <c r="AY26">
        <v>4</v>
      </c>
      <c r="AZ26" s="1">
        <f t="shared" si="30"/>
        <v>1</v>
      </c>
      <c r="BA26" s="1">
        <f t="shared" si="31"/>
        <v>94</v>
      </c>
      <c r="BB26" s="1" t="b">
        <f t="shared" si="32"/>
        <v>0</v>
      </c>
      <c r="BC26" s="1">
        <f t="shared" si="33"/>
        <v>0</v>
      </c>
      <c r="BD26" s="1">
        <f t="shared" si="34"/>
        <v>8495</v>
      </c>
      <c r="BE26" s="1">
        <f t="shared" si="35"/>
        <v>0</v>
      </c>
      <c r="BF26" s="1">
        <f t="shared" si="36"/>
        <v>8495</v>
      </c>
      <c r="BG26" s="1">
        <f t="shared" si="37"/>
        <v>4</v>
      </c>
      <c r="BH26" s="5" t="str">
        <f t="shared" si="38"/>
        <v>Fri</v>
      </c>
      <c r="BL26" t="s">
        <v>34</v>
      </c>
      <c r="BO26" t="s">
        <v>34</v>
      </c>
      <c r="BQ26" s="7">
        <f t="shared" si="39"/>
        <v>1.1397260273972603</v>
      </c>
      <c r="BR26" s="7">
        <f t="shared" si="40"/>
        <v>26.139726027397259</v>
      </c>
    </row>
    <row r="27" spans="2:70">
      <c r="B27" t="s">
        <v>80</v>
      </c>
      <c r="C27" t="s">
        <v>49</v>
      </c>
      <c r="D27" t="s">
        <v>26</v>
      </c>
      <c r="F27" t="s">
        <v>118</v>
      </c>
      <c r="G27" s="3">
        <v>25</v>
      </c>
      <c r="H27" s="3">
        <v>5</v>
      </c>
      <c r="I27" s="2">
        <v>9.75</v>
      </c>
      <c r="J27" s="16">
        <f t="shared" si="0"/>
        <v>69.75</v>
      </c>
      <c r="K27" t="s">
        <v>28</v>
      </c>
      <c r="L27" s="3">
        <v>2</v>
      </c>
      <c r="M27" t="s">
        <v>43</v>
      </c>
      <c r="N27" t="s">
        <v>119</v>
      </c>
      <c r="O27" t="s">
        <v>45</v>
      </c>
      <c r="P27" s="18">
        <v>10</v>
      </c>
      <c r="Q27" s="3">
        <v>1872</v>
      </c>
      <c r="R27" s="6">
        <f t="shared" si="1"/>
        <v>5.75</v>
      </c>
      <c r="S27" s="6">
        <f t="shared" si="2"/>
        <v>5</v>
      </c>
      <c r="T27" s="6">
        <f t="shared" si="3"/>
        <v>8035</v>
      </c>
      <c r="U27" s="3">
        <v>3</v>
      </c>
      <c r="V27" s="6">
        <f t="shared" si="4"/>
        <v>62</v>
      </c>
      <c r="W27" s="6">
        <f t="shared" si="5"/>
        <v>-3</v>
      </c>
      <c r="X27" s="6">
        <f t="shared" si="6"/>
        <v>0</v>
      </c>
      <c r="Y27" s="6">
        <f t="shared" si="7"/>
        <v>0</v>
      </c>
      <c r="Z27" s="6">
        <f t="shared" si="8"/>
        <v>0</v>
      </c>
      <c r="AA27" s="6">
        <f t="shared" si="9"/>
        <v>0</v>
      </c>
      <c r="AB27" s="6">
        <f t="shared" si="10"/>
        <v>59</v>
      </c>
      <c r="AC27" s="3">
        <v>12</v>
      </c>
      <c r="AD27" s="1">
        <f t="shared" si="11"/>
        <v>0</v>
      </c>
      <c r="AE27" s="1">
        <f t="shared" si="12"/>
        <v>71</v>
      </c>
      <c r="AF27" s="1" t="b">
        <f t="shared" si="13"/>
        <v>1</v>
      </c>
      <c r="AG27" s="1">
        <f t="shared" si="14"/>
        <v>1</v>
      </c>
      <c r="AH27" s="1">
        <f t="shared" si="15"/>
        <v>8107</v>
      </c>
      <c r="AI27" s="1">
        <f t="shared" si="16"/>
        <v>0</v>
      </c>
      <c r="AJ27" s="1">
        <f t="shared" si="17"/>
        <v>8107</v>
      </c>
      <c r="AK27" s="1">
        <f t="shared" si="18"/>
        <v>1</v>
      </c>
      <c r="AL27" s="5" t="str">
        <f t="shared" si="19"/>
        <v>Tue</v>
      </c>
      <c r="AM27">
        <v>1881</v>
      </c>
      <c r="AN27" s="1">
        <f t="shared" si="20"/>
        <v>8</v>
      </c>
      <c r="AO27" s="1">
        <f t="shared" si="21"/>
        <v>8</v>
      </c>
      <c r="AP27" s="1">
        <f t="shared" si="22"/>
        <v>11323</v>
      </c>
      <c r="AQ27">
        <v>5</v>
      </c>
      <c r="AR27" s="1">
        <f t="shared" si="23"/>
        <v>124</v>
      </c>
      <c r="AS27" s="1">
        <f t="shared" si="24"/>
        <v>-3</v>
      </c>
      <c r="AT27" s="1">
        <f t="shared" si="25"/>
        <v>-1</v>
      </c>
      <c r="AU27" s="1">
        <f t="shared" si="26"/>
        <v>0</v>
      </c>
      <c r="AV27" s="1">
        <f t="shared" si="27"/>
        <v>0</v>
      </c>
      <c r="AW27" s="1">
        <f t="shared" si="28"/>
        <v>0</v>
      </c>
      <c r="AX27" s="1">
        <f t="shared" si="29"/>
        <v>120</v>
      </c>
      <c r="AY27">
        <v>6</v>
      </c>
      <c r="AZ27" s="1">
        <f t="shared" si="30"/>
        <v>1</v>
      </c>
      <c r="BA27" s="1">
        <f t="shared" si="31"/>
        <v>126</v>
      </c>
      <c r="BB27" s="1" t="b">
        <f t="shared" si="32"/>
        <v>0</v>
      </c>
      <c r="BC27" s="1">
        <f t="shared" si="33"/>
        <v>0</v>
      </c>
      <c r="BD27" s="1">
        <f t="shared" si="34"/>
        <v>11449</v>
      </c>
      <c r="BE27" s="1">
        <f t="shared" si="35"/>
        <v>0</v>
      </c>
      <c r="BF27" s="1">
        <f t="shared" si="36"/>
        <v>11449</v>
      </c>
      <c r="BG27" s="1">
        <f t="shared" si="37"/>
        <v>4</v>
      </c>
      <c r="BH27" s="5" t="str">
        <f t="shared" si="38"/>
        <v>Fri</v>
      </c>
      <c r="BI27" t="s">
        <v>120</v>
      </c>
      <c r="BJ27" s="18" t="s">
        <v>33</v>
      </c>
      <c r="BK27" s="18">
        <v>0.66</v>
      </c>
      <c r="BL27" t="s">
        <v>34</v>
      </c>
      <c r="BO27" t="s">
        <v>34</v>
      </c>
      <c r="BQ27" s="7">
        <f t="shared" si="39"/>
        <v>9.1561643835616433</v>
      </c>
      <c r="BR27" s="7">
        <f t="shared" si="40"/>
        <v>34.156164383561645</v>
      </c>
    </row>
    <row r="28" spans="2:70">
      <c r="B28" t="s">
        <v>80</v>
      </c>
      <c r="C28" t="s">
        <v>49</v>
      </c>
      <c r="D28" t="s">
        <v>60</v>
      </c>
      <c r="F28" t="s">
        <v>121</v>
      </c>
      <c r="G28" s="3">
        <v>25</v>
      </c>
      <c r="H28" s="3">
        <v>5</v>
      </c>
      <c r="I28" s="2">
        <v>10</v>
      </c>
      <c r="J28" s="16">
        <f t="shared" si="0"/>
        <v>70</v>
      </c>
      <c r="K28" t="s">
        <v>38</v>
      </c>
      <c r="M28" t="s">
        <v>43</v>
      </c>
      <c r="N28" t="s">
        <v>122</v>
      </c>
      <c r="O28" t="s">
        <v>45</v>
      </c>
      <c r="P28" s="18">
        <v>15</v>
      </c>
      <c r="Q28" s="3">
        <v>1872</v>
      </c>
      <c r="R28" s="6">
        <f t="shared" si="1"/>
        <v>5.75</v>
      </c>
      <c r="S28" s="6">
        <f t="shared" si="2"/>
        <v>5</v>
      </c>
      <c r="T28" s="6">
        <f t="shared" si="3"/>
        <v>8035</v>
      </c>
      <c r="U28" s="3">
        <v>8</v>
      </c>
      <c r="V28" s="6">
        <f t="shared" si="4"/>
        <v>217</v>
      </c>
      <c r="W28" s="6">
        <f t="shared" si="5"/>
        <v>-3</v>
      </c>
      <c r="X28" s="6">
        <f t="shared" si="6"/>
        <v>-1</v>
      </c>
      <c r="Y28" s="6">
        <f t="shared" si="7"/>
        <v>-1</v>
      </c>
      <c r="Z28" s="6">
        <f t="shared" si="8"/>
        <v>0</v>
      </c>
      <c r="AA28" s="6">
        <f t="shared" si="9"/>
        <v>0</v>
      </c>
      <c r="AB28" s="6">
        <f t="shared" si="10"/>
        <v>212</v>
      </c>
      <c r="AC28" s="3">
        <v>31</v>
      </c>
      <c r="AD28" s="1">
        <f t="shared" si="11"/>
        <v>0</v>
      </c>
      <c r="AE28" s="1">
        <f t="shared" si="12"/>
        <v>243</v>
      </c>
      <c r="AF28" s="1" t="b">
        <f t="shared" si="13"/>
        <v>1</v>
      </c>
      <c r="AG28" s="1">
        <f t="shared" si="14"/>
        <v>1</v>
      </c>
      <c r="AH28" s="1">
        <f t="shared" si="15"/>
        <v>8279</v>
      </c>
      <c r="AI28" s="1">
        <f t="shared" si="16"/>
        <v>0</v>
      </c>
      <c r="AJ28" s="1">
        <f t="shared" si="17"/>
        <v>8279</v>
      </c>
      <c r="AK28" s="1">
        <f t="shared" si="18"/>
        <v>5</v>
      </c>
      <c r="AL28" s="5" t="str">
        <f t="shared" si="19"/>
        <v>Sat</v>
      </c>
      <c r="AM28">
        <v>1873</v>
      </c>
      <c r="AN28" s="1">
        <f t="shared" si="20"/>
        <v>6</v>
      </c>
      <c r="AO28" s="1">
        <f t="shared" si="21"/>
        <v>6</v>
      </c>
      <c r="AP28" s="1">
        <f t="shared" si="22"/>
        <v>8401</v>
      </c>
      <c r="AQ28">
        <v>4</v>
      </c>
      <c r="AR28" s="1">
        <f t="shared" si="23"/>
        <v>93</v>
      </c>
      <c r="AS28" s="1">
        <f t="shared" si="24"/>
        <v>-3</v>
      </c>
      <c r="AT28" s="1">
        <f t="shared" si="25"/>
        <v>0</v>
      </c>
      <c r="AU28" s="1">
        <f t="shared" si="26"/>
        <v>0</v>
      </c>
      <c r="AV28" s="1">
        <f t="shared" si="27"/>
        <v>0</v>
      </c>
      <c r="AW28" s="1">
        <f t="shared" si="28"/>
        <v>0</v>
      </c>
      <c r="AX28" s="1">
        <f t="shared" si="29"/>
        <v>90</v>
      </c>
      <c r="AY28">
        <v>11</v>
      </c>
      <c r="AZ28" s="1">
        <f t="shared" si="30"/>
        <v>1</v>
      </c>
      <c r="BA28" s="1">
        <f t="shared" si="31"/>
        <v>101</v>
      </c>
      <c r="BB28" s="1" t="b">
        <f t="shared" si="32"/>
        <v>0</v>
      </c>
      <c r="BC28" s="1">
        <f t="shared" si="33"/>
        <v>0</v>
      </c>
      <c r="BD28" s="1">
        <f t="shared" si="34"/>
        <v>8502</v>
      </c>
      <c r="BE28" s="1">
        <f t="shared" si="35"/>
        <v>0</v>
      </c>
      <c r="BF28" s="1">
        <f t="shared" si="36"/>
        <v>8502</v>
      </c>
      <c r="BG28" s="1">
        <f t="shared" si="37"/>
        <v>4</v>
      </c>
      <c r="BH28" s="5" t="str">
        <f t="shared" si="38"/>
        <v>Fri</v>
      </c>
      <c r="BL28" t="s">
        <v>34</v>
      </c>
      <c r="BO28" t="s">
        <v>34</v>
      </c>
      <c r="BQ28" s="7">
        <f t="shared" si="39"/>
        <v>0.61095890410958908</v>
      </c>
      <c r="BR28" s="7">
        <f t="shared" si="40"/>
        <v>25.610958904109587</v>
      </c>
    </row>
    <row r="29" spans="2:70">
      <c r="B29" t="s">
        <v>80</v>
      </c>
      <c r="C29" t="s">
        <v>49</v>
      </c>
      <c r="D29" t="s">
        <v>60</v>
      </c>
      <c r="F29" t="s">
        <v>123</v>
      </c>
      <c r="G29" s="3">
        <v>30</v>
      </c>
      <c r="H29" s="3">
        <v>6</v>
      </c>
      <c r="I29" s="2">
        <v>1.5</v>
      </c>
      <c r="J29" s="16">
        <f t="shared" si="0"/>
        <v>73.5</v>
      </c>
      <c r="K29" t="s">
        <v>28</v>
      </c>
      <c r="L29" s="3">
        <v>6</v>
      </c>
      <c r="M29" t="s">
        <v>43</v>
      </c>
      <c r="N29" t="s">
        <v>124</v>
      </c>
      <c r="O29" t="s">
        <v>45</v>
      </c>
      <c r="P29" s="18">
        <v>20</v>
      </c>
      <c r="Q29" s="3">
        <v>1872</v>
      </c>
      <c r="R29" s="6">
        <f t="shared" si="1"/>
        <v>5.75</v>
      </c>
      <c r="S29" s="6">
        <f t="shared" si="2"/>
        <v>5</v>
      </c>
      <c r="T29" s="6">
        <f t="shared" si="3"/>
        <v>8035</v>
      </c>
      <c r="U29" s="3">
        <v>10</v>
      </c>
      <c r="V29" s="6">
        <f t="shared" si="4"/>
        <v>279</v>
      </c>
      <c r="W29" s="6">
        <f t="shared" si="5"/>
        <v>-3</v>
      </c>
      <c r="X29" s="6">
        <f t="shared" si="6"/>
        <v>-1</v>
      </c>
      <c r="Y29" s="6">
        <f t="shared" si="7"/>
        <v>-1</v>
      </c>
      <c r="Z29" s="6">
        <f t="shared" si="8"/>
        <v>-1</v>
      </c>
      <c r="AA29" s="6">
        <f t="shared" si="9"/>
        <v>0</v>
      </c>
      <c r="AB29" s="6">
        <f t="shared" si="10"/>
        <v>273</v>
      </c>
      <c r="AC29" s="3">
        <v>5</v>
      </c>
      <c r="AD29" s="1">
        <f t="shared" si="11"/>
        <v>0</v>
      </c>
      <c r="AE29" s="1">
        <f t="shared" si="12"/>
        <v>278</v>
      </c>
      <c r="AF29" s="1" t="b">
        <f t="shared" si="13"/>
        <v>1</v>
      </c>
      <c r="AG29" s="1">
        <f t="shared" si="14"/>
        <v>1</v>
      </c>
      <c r="AH29" s="1">
        <f t="shared" si="15"/>
        <v>8314</v>
      </c>
      <c r="AI29" s="1">
        <f t="shared" si="16"/>
        <v>0</v>
      </c>
      <c r="AJ29" s="1">
        <f t="shared" si="17"/>
        <v>8314</v>
      </c>
      <c r="AK29" s="1">
        <f t="shared" si="18"/>
        <v>5</v>
      </c>
      <c r="AL29" s="5" t="str">
        <f t="shared" si="19"/>
        <v>Sat</v>
      </c>
      <c r="AM29">
        <v>1873</v>
      </c>
      <c r="AN29" s="1">
        <f t="shared" si="20"/>
        <v>6</v>
      </c>
      <c r="AO29" s="1">
        <f t="shared" si="21"/>
        <v>6</v>
      </c>
      <c r="AP29" s="1">
        <f t="shared" si="22"/>
        <v>8401</v>
      </c>
      <c r="AQ29">
        <v>10</v>
      </c>
      <c r="AR29" s="1">
        <f t="shared" si="23"/>
        <v>279</v>
      </c>
      <c r="AS29" s="1">
        <f t="shared" si="24"/>
        <v>-3</v>
      </c>
      <c r="AT29" s="1">
        <f t="shared" si="25"/>
        <v>-1</v>
      </c>
      <c r="AU29" s="1">
        <f t="shared" si="26"/>
        <v>-1</v>
      </c>
      <c r="AV29" s="1">
        <f t="shared" si="27"/>
        <v>-1</v>
      </c>
      <c r="AW29" s="1">
        <f t="shared" si="28"/>
        <v>0</v>
      </c>
      <c r="AX29" s="1">
        <f t="shared" si="29"/>
        <v>273</v>
      </c>
      <c r="AY29">
        <v>7</v>
      </c>
      <c r="AZ29" s="1">
        <f t="shared" si="30"/>
        <v>1</v>
      </c>
      <c r="BA29" s="1">
        <f t="shared" si="31"/>
        <v>280</v>
      </c>
      <c r="BB29" s="1" t="b">
        <f t="shared" si="32"/>
        <v>0</v>
      </c>
      <c r="BC29" s="1">
        <f t="shared" si="33"/>
        <v>0</v>
      </c>
      <c r="BD29" s="1">
        <f t="shared" si="34"/>
        <v>8681</v>
      </c>
      <c r="BE29" s="1">
        <f t="shared" si="35"/>
        <v>0</v>
      </c>
      <c r="BF29" s="1">
        <f t="shared" si="36"/>
        <v>8681</v>
      </c>
      <c r="BG29" s="1">
        <f t="shared" si="37"/>
        <v>1</v>
      </c>
      <c r="BH29" s="5" t="str">
        <f t="shared" si="38"/>
        <v>Tue</v>
      </c>
      <c r="BI29" t="s">
        <v>125</v>
      </c>
      <c r="BJ29" s="18" t="s">
        <v>33</v>
      </c>
      <c r="BK29" s="18">
        <v>4.4000000000000004</v>
      </c>
      <c r="BL29" t="s">
        <v>68</v>
      </c>
      <c r="BO29" t="s">
        <v>68</v>
      </c>
      <c r="BQ29" s="7">
        <f t="shared" si="39"/>
        <v>1.0054794520547945</v>
      </c>
      <c r="BR29" s="7">
        <f t="shared" si="40"/>
        <v>31.005479452054793</v>
      </c>
    </row>
    <row r="30" spans="2:70">
      <c r="C30" t="s">
        <v>35</v>
      </c>
      <c r="D30" t="s">
        <v>102</v>
      </c>
      <c r="F30" t="s">
        <v>126</v>
      </c>
      <c r="G30" s="3">
        <v>34</v>
      </c>
      <c r="H30" s="3">
        <v>6</v>
      </c>
      <c r="I30" s="2">
        <v>1</v>
      </c>
      <c r="J30" s="16">
        <f t="shared" si="0"/>
        <v>73</v>
      </c>
      <c r="K30" t="s">
        <v>127</v>
      </c>
      <c r="L30" s="3">
        <v>3</v>
      </c>
      <c r="M30" t="s">
        <v>43</v>
      </c>
      <c r="N30" t="s">
        <v>128</v>
      </c>
      <c r="O30" t="s">
        <v>129</v>
      </c>
      <c r="P30" s="18">
        <v>268</v>
      </c>
      <c r="Q30" s="3">
        <v>1872</v>
      </c>
      <c r="R30" s="6">
        <f t="shared" si="1"/>
        <v>5.75</v>
      </c>
      <c r="S30" s="6">
        <f t="shared" si="2"/>
        <v>5</v>
      </c>
      <c r="T30" s="6">
        <f t="shared" si="3"/>
        <v>8035</v>
      </c>
      <c r="U30" s="3">
        <v>12</v>
      </c>
      <c r="V30" s="6">
        <f t="shared" si="4"/>
        <v>341</v>
      </c>
      <c r="W30" s="6">
        <f t="shared" si="5"/>
        <v>-3</v>
      </c>
      <c r="X30" s="6">
        <f t="shared" si="6"/>
        <v>-1</v>
      </c>
      <c r="Y30" s="6">
        <f t="shared" si="7"/>
        <v>-1</v>
      </c>
      <c r="Z30" s="6">
        <f t="shared" si="8"/>
        <v>-1</v>
      </c>
      <c r="AA30" s="6">
        <f t="shared" si="9"/>
        <v>-1</v>
      </c>
      <c r="AB30" s="6">
        <f t="shared" si="10"/>
        <v>334</v>
      </c>
      <c r="AC30" s="3">
        <v>31</v>
      </c>
      <c r="AD30" s="1">
        <f t="shared" si="11"/>
        <v>0</v>
      </c>
      <c r="AE30" s="1">
        <f t="shared" si="12"/>
        <v>365</v>
      </c>
      <c r="AF30" s="1" t="b">
        <f t="shared" si="13"/>
        <v>1</v>
      </c>
      <c r="AG30" s="1">
        <f t="shared" si="14"/>
        <v>1</v>
      </c>
      <c r="AH30" s="1">
        <f t="shared" si="15"/>
        <v>8401</v>
      </c>
      <c r="AI30" s="1">
        <f t="shared" si="16"/>
        <v>0</v>
      </c>
      <c r="AJ30" s="1">
        <f t="shared" si="17"/>
        <v>8401</v>
      </c>
      <c r="AK30" s="1">
        <f t="shared" si="18"/>
        <v>1</v>
      </c>
      <c r="AL30" s="5" t="str">
        <f t="shared" si="19"/>
        <v>Tue</v>
      </c>
      <c r="AM30">
        <v>1875</v>
      </c>
      <c r="AN30" s="1">
        <f t="shared" si="20"/>
        <v>6.5</v>
      </c>
      <c r="AO30" s="1">
        <f t="shared" si="21"/>
        <v>6</v>
      </c>
      <c r="AP30" s="1">
        <f t="shared" si="22"/>
        <v>9131</v>
      </c>
      <c r="AQ30">
        <v>2</v>
      </c>
      <c r="AR30" s="1">
        <f t="shared" si="23"/>
        <v>31</v>
      </c>
      <c r="AS30" s="1">
        <f t="shared" si="24"/>
        <v>0</v>
      </c>
      <c r="AT30" s="1">
        <f t="shared" si="25"/>
        <v>0</v>
      </c>
      <c r="AU30" s="1">
        <f t="shared" si="26"/>
        <v>0</v>
      </c>
      <c r="AV30" s="1">
        <f t="shared" si="27"/>
        <v>0</v>
      </c>
      <c r="AW30" s="1">
        <f t="shared" si="28"/>
        <v>0</v>
      </c>
      <c r="AX30" s="1">
        <f t="shared" si="29"/>
        <v>31</v>
      </c>
      <c r="AY30">
        <v>26</v>
      </c>
      <c r="AZ30" s="1">
        <f t="shared" si="30"/>
        <v>3</v>
      </c>
      <c r="BA30" s="1">
        <f t="shared" si="31"/>
        <v>57</v>
      </c>
      <c r="BB30" s="1" t="b">
        <f t="shared" si="32"/>
        <v>0</v>
      </c>
      <c r="BC30" s="1">
        <f t="shared" si="33"/>
        <v>0</v>
      </c>
      <c r="BD30" s="1">
        <f t="shared" si="34"/>
        <v>9188</v>
      </c>
      <c r="BE30" s="1">
        <f t="shared" si="35"/>
        <v>0</v>
      </c>
      <c r="BF30" s="1">
        <f t="shared" si="36"/>
        <v>9188</v>
      </c>
      <c r="BG30" s="1">
        <f t="shared" si="37"/>
        <v>4</v>
      </c>
      <c r="BH30" s="5" t="str">
        <f t="shared" si="38"/>
        <v>Fri</v>
      </c>
      <c r="BI30" t="s">
        <v>40</v>
      </c>
      <c r="BJ30" s="18" t="s">
        <v>33</v>
      </c>
      <c r="BK30" s="18">
        <v>12</v>
      </c>
      <c r="BL30" t="s">
        <v>34</v>
      </c>
      <c r="BO30" t="s">
        <v>34</v>
      </c>
      <c r="BQ30" s="7">
        <f t="shared" si="39"/>
        <v>2.1561643835616437</v>
      </c>
      <c r="BR30" s="7">
        <f t="shared" si="40"/>
        <v>36.156164383561645</v>
      </c>
    </row>
    <row r="31" spans="2:70">
      <c r="B31" t="s">
        <v>80</v>
      </c>
      <c r="C31" t="s">
        <v>49</v>
      </c>
      <c r="D31" t="s">
        <v>50</v>
      </c>
      <c r="F31" s="20" t="s">
        <v>503</v>
      </c>
      <c r="G31" s="3">
        <v>23</v>
      </c>
      <c r="H31" s="3">
        <v>5</v>
      </c>
      <c r="I31" s="2">
        <v>9</v>
      </c>
      <c r="J31" s="16">
        <f t="shared" si="0"/>
        <v>69</v>
      </c>
      <c r="K31" t="s">
        <v>28</v>
      </c>
      <c r="L31" s="3">
        <v>1</v>
      </c>
      <c r="M31" t="s">
        <v>43</v>
      </c>
      <c r="N31" t="s">
        <v>135</v>
      </c>
      <c r="O31" t="s">
        <v>45</v>
      </c>
      <c r="P31" s="18">
        <v>8</v>
      </c>
      <c r="Q31" s="3">
        <v>1873</v>
      </c>
      <c r="R31" s="6">
        <f t="shared" si="1"/>
        <v>6</v>
      </c>
      <c r="S31" s="6">
        <f t="shared" si="2"/>
        <v>6</v>
      </c>
      <c r="T31" s="6">
        <f t="shared" si="3"/>
        <v>8401</v>
      </c>
      <c r="U31" s="3">
        <v>4</v>
      </c>
      <c r="V31" s="6">
        <f t="shared" si="4"/>
        <v>93</v>
      </c>
      <c r="W31" s="6">
        <f t="shared" si="5"/>
        <v>-3</v>
      </c>
      <c r="X31" s="6">
        <f t="shared" si="6"/>
        <v>0</v>
      </c>
      <c r="Y31" s="6">
        <f t="shared" si="7"/>
        <v>0</v>
      </c>
      <c r="Z31" s="6">
        <f t="shared" si="8"/>
        <v>0</v>
      </c>
      <c r="AA31" s="6">
        <f t="shared" si="9"/>
        <v>0</v>
      </c>
      <c r="AB31" s="6">
        <f t="shared" si="10"/>
        <v>90</v>
      </c>
      <c r="AC31" s="3">
        <v>12</v>
      </c>
      <c r="AD31" s="1">
        <f t="shared" si="11"/>
        <v>1</v>
      </c>
      <c r="AE31" s="1">
        <f t="shared" si="12"/>
        <v>102</v>
      </c>
      <c r="AF31" s="1" t="b">
        <f t="shared" si="13"/>
        <v>0</v>
      </c>
      <c r="AG31" s="1">
        <f t="shared" si="14"/>
        <v>0</v>
      </c>
      <c r="AH31" s="1">
        <f t="shared" si="15"/>
        <v>8503</v>
      </c>
      <c r="AI31" s="1">
        <f t="shared" si="16"/>
        <v>0</v>
      </c>
      <c r="AJ31" s="1">
        <f t="shared" si="17"/>
        <v>8503</v>
      </c>
      <c r="AK31" s="1">
        <f t="shared" si="18"/>
        <v>5</v>
      </c>
      <c r="AL31" s="5" t="str">
        <f t="shared" si="19"/>
        <v>Sat</v>
      </c>
      <c r="AM31">
        <v>1873</v>
      </c>
      <c r="AN31" s="1">
        <f t="shared" si="20"/>
        <v>6</v>
      </c>
      <c r="AO31" s="1">
        <f t="shared" si="21"/>
        <v>6</v>
      </c>
      <c r="AP31" s="1">
        <f t="shared" si="22"/>
        <v>8401</v>
      </c>
      <c r="AQ31">
        <v>7</v>
      </c>
      <c r="AR31" s="1">
        <f t="shared" si="23"/>
        <v>186</v>
      </c>
      <c r="AS31" s="1">
        <f t="shared" si="24"/>
        <v>-3</v>
      </c>
      <c r="AT31" s="1">
        <f t="shared" si="25"/>
        <v>-1</v>
      </c>
      <c r="AU31" s="1">
        <f t="shared" si="26"/>
        <v>-1</v>
      </c>
      <c r="AV31" s="1">
        <f t="shared" si="27"/>
        <v>0</v>
      </c>
      <c r="AW31" s="1">
        <f t="shared" si="28"/>
        <v>0</v>
      </c>
      <c r="AX31" s="1">
        <f t="shared" si="29"/>
        <v>181</v>
      </c>
      <c r="AY31">
        <v>18</v>
      </c>
      <c r="AZ31" s="1">
        <f t="shared" si="30"/>
        <v>1</v>
      </c>
      <c r="BA31" s="1">
        <f t="shared" si="31"/>
        <v>199</v>
      </c>
      <c r="BB31" s="1" t="b">
        <f t="shared" si="32"/>
        <v>0</v>
      </c>
      <c r="BC31" s="1">
        <f t="shared" si="33"/>
        <v>0</v>
      </c>
      <c r="BD31" s="1">
        <f t="shared" si="34"/>
        <v>8600</v>
      </c>
      <c r="BE31" s="1">
        <f t="shared" si="35"/>
        <v>0</v>
      </c>
      <c r="BF31" s="1">
        <f t="shared" si="36"/>
        <v>8600</v>
      </c>
      <c r="BG31" s="1">
        <f t="shared" si="37"/>
        <v>4</v>
      </c>
      <c r="BH31" s="5" t="str">
        <f t="shared" si="38"/>
        <v>Fri</v>
      </c>
      <c r="BL31" t="s">
        <v>34</v>
      </c>
      <c r="BO31" t="s">
        <v>34</v>
      </c>
      <c r="BQ31" s="7">
        <f t="shared" si="39"/>
        <v>0.26575342465753427</v>
      </c>
      <c r="BR31" s="7">
        <f t="shared" si="40"/>
        <v>23.265753424657536</v>
      </c>
    </row>
    <row r="32" spans="2:70">
      <c r="B32" t="s">
        <v>80</v>
      </c>
      <c r="C32" t="s">
        <v>49</v>
      </c>
      <c r="D32" t="s">
        <v>130</v>
      </c>
      <c r="F32" t="s">
        <v>131</v>
      </c>
      <c r="G32" s="3">
        <v>24</v>
      </c>
      <c r="H32" s="3">
        <v>5</v>
      </c>
      <c r="I32" s="2">
        <v>9</v>
      </c>
      <c r="J32" s="16">
        <f t="shared" si="0"/>
        <v>69</v>
      </c>
      <c r="K32" t="s">
        <v>38</v>
      </c>
      <c r="M32" t="s">
        <v>132</v>
      </c>
      <c r="N32" t="s">
        <v>133</v>
      </c>
      <c r="O32" t="s">
        <v>134</v>
      </c>
      <c r="P32" s="18">
        <v>231</v>
      </c>
      <c r="Q32" s="3">
        <v>1873</v>
      </c>
      <c r="R32" s="6">
        <f t="shared" si="1"/>
        <v>6</v>
      </c>
      <c r="S32" s="6">
        <f t="shared" si="2"/>
        <v>6</v>
      </c>
      <c r="T32" s="6">
        <f t="shared" si="3"/>
        <v>8401</v>
      </c>
      <c r="U32" s="3">
        <v>4</v>
      </c>
      <c r="V32" s="6">
        <f t="shared" si="4"/>
        <v>93</v>
      </c>
      <c r="W32" s="6">
        <f t="shared" si="5"/>
        <v>-3</v>
      </c>
      <c r="X32" s="6">
        <f t="shared" si="6"/>
        <v>0</v>
      </c>
      <c r="Y32" s="6">
        <f t="shared" si="7"/>
        <v>0</v>
      </c>
      <c r="Z32" s="6">
        <f t="shared" si="8"/>
        <v>0</v>
      </c>
      <c r="AA32" s="6">
        <f t="shared" si="9"/>
        <v>0</v>
      </c>
      <c r="AB32" s="6">
        <f t="shared" si="10"/>
        <v>90</v>
      </c>
      <c r="AC32" s="3">
        <v>22</v>
      </c>
      <c r="AD32" s="1">
        <f t="shared" si="11"/>
        <v>1</v>
      </c>
      <c r="AE32" s="1">
        <f t="shared" si="12"/>
        <v>112</v>
      </c>
      <c r="AF32" s="1" t="b">
        <f t="shared" si="13"/>
        <v>0</v>
      </c>
      <c r="AG32" s="1">
        <f t="shared" si="14"/>
        <v>0</v>
      </c>
      <c r="AH32" s="1">
        <f t="shared" si="15"/>
        <v>8513</v>
      </c>
      <c r="AI32" s="1">
        <f t="shared" si="16"/>
        <v>0</v>
      </c>
      <c r="AJ32" s="1">
        <f t="shared" si="17"/>
        <v>8513</v>
      </c>
      <c r="AK32" s="1">
        <f t="shared" si="18"/>
        <v>1</v>
      </c>
      <c r="AL32" s="5" t="str">
        <f t="shared" si="19"/>
        <v>Tue</v>
      </c>
      <c r="AM32">
        <v>1873</v>
      </c>
      <c r="AN32" s="1">
        <f t="shared" si="20"/>
        <v>6</v>
      </c>
      <c r="AO32" s="1">
        <f t="shared" si="21"/>
        <v>6</v>
      </c>
      <c r="AP32" s="1">
        <f t="shared" si="22"/>
        <v>8401</v>
      </c>
      <c r="AQ32">
        <v>11</v>
      </c>
      <c r="AR32" s="1">
        <f t="shared" si="23"/>
        <v>310</v>
      </c>
      <c r="AS32" s="1">
        <f t="shared" si="24"/>
        <v>-3</v>
      </c>
      <c r="AT32" s="1">
        <f t="shared" si="25"/>
        <v>-1</v>
      </c>
      <c r="AU32" s="1">
        <f t="shared" si="26"/>
        <v>-1</v>
      </c>
      <c r="AV32" s="1">
        <f t="shared" si="27"/>
        <v>-1</v>
      </c>
      <c r="AW32" s="1">
        <f t="shared" si="28"/>
        <v>0</v>
      </c>
      <c r="AX32" s="1">
        <f t="shared" si="29"/>
        <v>304</v>
      </c>
      <c r="AY32">
        <v>4</v>
      </c>
      <c r="AZ32" s="1">
        <f t="shared" si="30"/>
        <v>1</v>
      </c>
      <c r="BA32" s="1">
        <f t="shared" si="31"/>
        <v>308</v>
      </c>
      <c r="BB32" s="1" t="b">
        <f t="shared" si="32"/>
        <v>0</v>
      </c>
      <c r="BC32" s="1">
        <f t="shared" si="33"/>
        <v>0</v>
      </c>
      <c r="BD32" s="1">
        <f t="shared" si="34"/>
        <v>8709</v>
      </c>
      <c r="BE32" s="1">
        <f t="shared" si="35"/>
        <v>0</v>
      </c>
      <c r="BF32" s="1">
        <f t="shared" si="36"/>
        <v>8709</v>
      </c>
      <c r="BG32" s="1">
        <f t="shared" si="37"/>
        <v>1</v>
      </c>
      <c r="BH32" s="5" t="str">
        <f t="shared" si="38"/>
        <v>Tue</v>
      </c>
      <c r="BL32" t="s">
        <v>34</v>
      </c>
      <c r="BO32" t="s">
        <v>34</v>
      </c>
      <c r="BQ32" s="7">
        <f t="shared" si="39"/>
        <v>0.53698630136986303</v>
      </c>
      <c r="BR32" s="7">
        <f t="shared" si="40"/>
        <v>24.536986301369865</v>
      </c>
    </row>
    <row r="33" spans="1:70">
      <c r="A33">
        <v>6</v>
      </c>
      <c r="B33" t="s">
        <v>80</v>
      </c>
      <c r="C33" t="s">
        <v>49</v>
      </c>
      <c r="D33" t="s">
        <v>81</v>
      </c>
      <c r="F33" t="s">
        <v>82</v>
      </c>
      <c r="G33" s="3">
        <v>24</v>
      </c>
      <c r="H33" s="3">
        <v>5</v>
      </c>
      <c r="I33" s="2">
        <v>9.75</v>
      </c>
      <c r="J33" s="16">
        <f t="shared" si="0"/>
        <v>69.75</v>
      </c>
      <c r="K33" t="s">
        <v>38</v>
      </c>
      <c r="M33" t="s">
        <v>83</v>
      </c>
      <c r="N33" t="s">
        <v>84</v>
      </c>
      <c r="O33" t="s">
        <v>85</v>
      </c>
      <c r="Q33" s="3">
        <v>1873</v>
      </c>
      <c r="R33" s="6">
        <f t="shared" si="1"/>
        <v>6</v>
      </c>
      <c r="S33" s="6">
        <f t="shared" si="2"/>
        <v>6</v>
      </c>
      <c r="T33" s="6">
        <f t="shared" si="3"/>
        <v>8401</v>
      </c>
      <c r="U33" s="3">
        <v>4</v>
      </c>
      <c r="V33" s="6">
        <f t="shared" si="4"/>
        <v>93</v>
      </c>
      <c r="W33" s="6">
        <f t="shared" si="5"/>
        <v>-3</v>
      </c>
      <c r="X33" s="6">
        <f t="shared" si="6"/>
        <v>0</v>
      </c>
      <c r="Y33" s="6">
        <f t="shared" si="7"/>
        <v>0</v>
      </c>
      <c r="Z33" s="6">
        <f t="shared" si="8"/>
        <v>0</v>
      </c>
      <c r="AA33" s="6">
        <f t="shared" si="9"/>
        <v>0</v>
      </c>
      <c r="AB33" s="6">
        <f t="shared" si="10"/>
        <v>90</v>
      </c>
      <c r="AC33" s="3">
        <v>22</v>
      </c>
      <c r="AD33" s="1">
        <f t="shared" si="11"/>
        <v>1</v>
      </c>
      <c r="AE33" s="1">
        <f t="shared" si="12"/>
        <v>112</v>
      </c>
      <c r="AF33" s="1" t="b">
        <f t="shared" si="13"/>
        <v>0</v>
      </c>
      <c r="AG33" s="1">
        <f t="shared" si="14"/>
        <v>0</v>
      </c>
      <c r="AH33" s="1">
        <f t="shared" si="15"/>
        <v>8513</v>
      </c>
      <c r="AI33" s="1">
        <f t="shared" si="16"/>
        <v>0</v>
      </c>
      <c r="AJ33" s="1">
        <f t="shared" si="17"/>
        <v>8513</v>
      </c>
      <c r="AK33" s="1">
        <f t="shared" si="18"/>
        <v>1</v>
      </c>
      <c r="AL33" s="5" t="str">
        <f t="shared" si="19"/>
        <v>Tue</v>
      </c>
      <c r="AM33">
        <v>1874</v>
      </c>
      <c r="AN33" s="1">
        <f t="shared" si="20"/>
        <v>6.25</v>
      </c>
      <c r="AO33" s="1">
        <f t="shared" si="21"/>
        <v>6</v>
      </c>
      <c r="AP33" s="1">
        <f t="shared" si="22"/>
        <v>8766</v>
      </c>
      <c r="AQ33">
        <v>5</v>
      </c>
      <c r="AR33" s="1">
        <f t="shared" si="23"/>
        <v>124</v>
      </c>
      <c r="AS33" s="1">
        <f t="shared" si="24"/>
        <v>-3</v>
      </c>
      <c r="AT33" s="1">
        <f t="shared" si="25"/>
        <v>-1</v>
      </c>
      <c r="AU33" s="1">
        <f t="shared" si="26"/>
        <v>0</v>
      </c>
      <c r="AV33" s="1">
        <f t="shared" si="27"/>
        <v>0</v>
      </c>
      <c r="AW33" s="1">
        <f t="shared" si="28"/>
        <v>0</v>
      </c>
      <c r="AX33" s="1">
        <f t="shared" si="29"/>
        <v>120</v>
      </c>
      <c r="AY33">
        <v>5</v>
      </c>
      <c r="AZ33" s="1">
        <f t="shared" si="30"/>
        <v>2</v>
      </c>
      <c r="BA33" s="1">
        <f t="shared" si="31"/>
        <v>125</v>
      </c>
      <c r="BB33" s="1" t="b">
        <f t="shared" si="32"/>
        <v>0</v>
      </c>
      <c r="BC33" s="1">
        <f t="shared" si="33"/>
        <v>0</v>
      </c>
      <c r="BD33" s="1">
        <f t="shared" si="34"/>
        <v>8891</v>
      </c>
      <c r="BE33" s="1">
        <f t="shared" si="35"/>
        <v>0</v>
      </c>
      <c r="BF33" s="1">
        <f t="shared" si="36"/>
        <v>8891</v>
      </c>
      <c r="BG33" s="1">
        <f t="shared" si="37"/>
        <v>1</v>
      </c>
      <c r="BH33" s="5" t="str">
        <f t="shared" si="38"/>
        <v>Tue</v>
      </c>
      <c r="BI33" t="s">
        <v>86</v>
      </c>
      <c r="BJ33" s="18" t="s">
        <v>46</v>
      </c>
      <c r="BL33" t="s">
        <v>34</v>
      </c>
      <c r="BO33" t="s">
        <v>34</v>
      </c>
      <c r="BP33" t="s">
        <v>86</v>
      </c>
      <c r="BQ33" s="7">
        <f t="shared" si="39"/>
        <v>1.0356164383561643</v>
      </c>
      <c r="BR33" s="7">
        <f t="shared" si="40"/>
        <v>25.035616438356165</v>
      </c>
    </row>
    <row r="34" spans="1:70">
      <c r="A34">
        <v>11</v>
      </c>
      <c r="B34" t="s">
        <v>80</v>
      </c>
      <c r="C34" t="s">
        <v>49</v>
      </c>
      <c r="D34" t="s">
        <v>87</v>
      </c>
      <c r="F34" t="s">
        <v>88</v>
      </c>
      <c r="G34" s="3">
        <v>21</v>
      </c>
      <c r="H34" s="3">
        <v>5</v>
      </c>
      <c r="I34" s="2">
        <v>9</v>
      </c>
      <c r="J34" s="16">
        <f t="shared" si="0"/>
        <v>69</v>
      </c>
      <c r="K34" t="s">
        <v>38</v>
      </c>
      <c r="M34" t="s">
        <v>43</v>
      </c>
      <c r="N34" t="s">
        <v>79</v>
      </c>
      <c r="O34" t="s">
        <v>45</v>
      </c>
      <c r="P34" s="18">
        <v>0</v>
      </c>
      <c r="Q34" s="3">
        <v>1873</v>
      </c>
      <c r="R34" s="6">
        <f t="shared" si="1"/>
        <v>6</v>
      </c>
      <c r="S34" s="6">
        <f t="shared" si="2"/>
        <v>6</v>
      </c>
      <c r="T34" s="6">
        <f t="shared" si="3"/>
        <v>8401</v>
      </c>
      <c r="U34" s="3">
        <v>8</v>
      </c>
      <c r="V34" s="6">
        <f t="shared" si="4"/>
        <v>217</v>
      </c>
      <c r="W34" s="6">
        <f t="shared" si="5"/>
        <v>-3</v>
      </c>
      <c r="X34" s="6">
        <f t="shared" si="6"/>
        <v>-1</v>
      </c>
      <c r="Y34" s="6">
        <f t="shared" si="7"/>
        <v>-1</v>
      </c>
      <c r="Z34" s="6">
        <f t="shared" si="8"/>
        <v>0</v>
      </c>
      <c r="AA34" s="6">
        <f t="shared" si="9"/>
        <v>0</v>
      </c>
      <c r="AB34" s="6">
        <f t="shared" si="10"/>
        <v>212</v>
      </c>
      <c r="AC34" s="3">
        <v>26</v>
      </c>
      <c r="AD34" s="1">
        <f t="shared" si="11"/>
        <v>1</v>
      </c>
      <c r="AE34" s="1">
        <f t="shared" si="12"/>
        <v>238</v>
      </c>
      <c r="AF34" s="1" t="b">
        <f t="shared" si="13"/>
        <v>0</v>
      </c>
      <c r="AG34" s="1">
        <f t="shared" si="14"/>
        <v>0</v>
      </c>
      <c r="AH34" s="1">
        <f t="shared" si="15"/>
        <v>8639</v>
      </c>
      <c r="AI34" s="1">
        <f t="shared" si="16"/>
        <v>0</v>
      </c>
      <c r="AJ34" s="1">
        <f t="shared" si="17"/>
        <v>8639</v>
      </c>
      <c r="AK34" s="1">
        <f t="shared" si="18"/>
        <v>1</v>
      </c>
      <c r="AL34" s="5" t="str">
        <f t="shared" si="19"/>
        <v>Tue</v>
      </c>
      <c r="AM34">
        <v>1899</v>
      </c>
      <c r="AN34" s="1">
        <f t="shared" si="20"/>
        <v>12.5</v>
      </c>
      <c r="AO34" s="1">
        <f t="shared" si="21"/>
        <v>12</v>
      </c>
      <c r="AP34" s="1">
        <f t="shared" si="22"/>
        <v>17897</v>
      </c>
      <c r="AQ34">
        <v>10</v>
      </c>
      <c r="AR34" s="1">
        <f t="shared" si="23"/>
        <v>279</v>
      </c>
      <c r="AS34" s="1">
        <f t="shared" si="24"/>
        <v>-3</v>
      </c>
      <c r="AT34" s="1">
        <f t="shared" si="25"/>
        <v>-1</v>
      </c>
      <c r="AU34" s="1">
        <f t="shared" si="26"/>
        <v>-1</v>
      </c>
      <c r="AV34" s="1">
        <f t="shared" si="27"/>
        <v>-1</v>
      </c>
      <c r="AW34" s="1">
        <f t="shared" si="28"/>
        <v>0</v>
      </c>
      <c r="AX34" s="1">
        <f t="shared" si="29"/>
        <v>273</v>
      </c>
      <c r="AY34">
        <v>13</v>
      </c>
      <c r="AZ34" s="1">
        <f t="shared" si="30"/>
        <v>3</v>
      </c>
      <c r="BA34" s="1">
        <f t="shared" si="31"/>
        <v>286</v>
      </c>
      <c r="BB34" s="1" t="b">
        <f t="shared" si="32"/>
        <v>0</v>
      </c>
      <c r="BC34" s="1">
        <f t="shared" si="33"/>
        <v>0</v>
      </c>
      <c r="BD34" s="1">
        <f t="shared" si="34"/>
        <v>18183</v>
      </c>
      <c r="BE34" s="1">
        <f t="shared" si="35"/>
        <v>0</v>
      </c>
      <c r="BF34" s="1">
        <f t="shared" si="36"/>
        <v>18183</v>
      </c>
      <c r="BG34" s="1">
        <f t="shared" si="37"/>
        <v>4</v>
      </c>
      <c r="BH34" s="5" t="str">
        <f t="shared" si="38"/>
        <v>Fri</v>
      </c>
      <c r="BL34" t="s">
        <v>89</v>
      </c>
      <c r="BN34" t="s">
        <v>41</v>
      </c>
      <c r="BO34" t="s">
        <v>76</v>
      </c>
      <c r="BQ34" s="7">
        <f t="shared" si="39"/>
        <v>26.147945205479452</v>
      </c>
      <c r="BR34" s="7">
        <f t="shared" si="40"/>
        <v>47.147945205479452</v>
      </c>
    </row>
    <row r="35" spans="1:70">
      <c r="A35">
        <v>2</v>
      </c>
      <c r="B35" t="s">
        <v>80</v>
      </c>
      <c r="C35" t="s">
        <v>49</v>
      </c>
      <c r="D35" t="s">
        <v>265</v>
      </c>
      <c r="E35" t="s">
        <v>266</v>
      </c>
      <c r="F35" t="s">
        <v>90</v>
      </c>
      <c r="G35" s="3">
        <v>25</v>
      </c>
      <c r="H35" s="3">
        <v>5</v>
      </c>
      <c r="I35" s="2">
        <v>8.5</v>
      </c>
      <c r="J35" s="16">
        <f t="shared" si="0"/>
        <v>68.5</v>
      </c>
      <c r="K35" t="s">
        <v>38</v>
      </c>
      <c r="M35" t="s">
        <v>91</v>
      </c>
      <c r="N35" t="s">
        <v>79</v>
      </c>
      <c r="O35" t="s">
        <v>45</v>
      </c>
      <c r="P35" s="18">
        <v>0</v>
      </c>
      <c r="Q35" s="3">
        <v>1873</v>
      </c>
      <c r="R35" s="6">
        <f t="shared" si="1"/>
        <v>6</v>
      </c>
      <c r="S35" s="6">
        <f t="shared" si="2"/>
        <v>6</v>
      </c>
      <c r="T35" s="6">
        <f t="shared" si="3"/>
        <v>8401</v>
      </c>
      <c r="U35" s="3">
        <v>9</v>
      </c>
      <c r="V35" s="6">
        <f t="shared" si="4"/>
        <v>248</v>
      </c>
      <c r="W35" s="6">
        <f t="shared" si="5"/>
        <v>-3</v>
      </c>
      <c r="X35" s="6">
        <f t="shared" si="6"/>
        <v>-1</v>
      </c>
      <c r="Y35" s="6">
        <f t="shared" si="7"/>
        <v>-1</v>
      </c>
      <c r="Z35" s="6">
        <f t="shared" si="8"/>
        <v>0</v>
      </c>
      <c r="AA35" s="6">
        <f t="shared" si="9"/>
        <v>0</v>
      </c>
      <c r="AB35" s="6">
        <f t="shared" si="10"/>
        <v>243</v>
      </c>
      <c r="AC35" s="3">
        <v>23</v>
      </c>
      <c r="AD35" s="1">
        <f t="shared" si="11"/>
        <v>1</v>
      </c>
      <c r="AE35" s="1">
        <f t="shared" si="12"/>
        <v>266</v>
      </c>
      <c r="AF35" s="1" t="b">
        <f t="shared" si="13"/>
        <v>0</v>
      </c>
      <c r="AG35" s="1">
        <f t="shared" si="14"/>
        <v>0</v>
      </c>
      <c r="AH35" s="1">
        <f t="shared" si="15"/>
        <v>8667</v>
      </c>
      <c r="AI35" s="1">
        <f t="shared" si="16"/>
        <v>0</v>
      </c>
      <c r="AJ35" s="1">
        <f t="shared" si="17"/>
        <v>8667</v>
      </c>
      <c r="AK35" s="1">
        <f t="shared" si="18"/>
        <v>1</v>
      </c>
      <c r="AL35" s="5" t="str">
        <f t="shared" si="19"/>
        <v>Tue</v>
      </c>
      <c r="AM35">
        <v>1874</v>
      </c>
      <c r="AN35" s="1">
        <f t="shared" si="20"/>
        <v>6.25</v>
      </c>
      <c r="AO35" s="1">
        <f t="shared" si="21"/>
        <v>6</v>
      </c>
      <c r="AP35" s="1">
        <f t="shared" si="22"/>
        <v>8766</v>
      </c>
      <c r="AQ35">
        <v>2</v>
      </c>
      <c r="AR35" s="1">
        <f t="shared" si="23"/>
        <v>31</v>
      </c>
      <c r="AS35" s="1">
        <f t="shared" si="24"/>
        <v>0</v>
      </c>
      <c r="AT35" s="1">
        <f t="shared" si="25"/>
        <v>0</v>
      </c>
      <c r="AU35" s="1">
        <f t="shared" si="26"/>
        <v>0</v>
      </c>
      <c r="AV35" s="1">
        <f t="shared" si="27"/>
        <v>0</v>
      </c>
      <c r="AW35" s="1">
        <f t="shared" si="28"/>
        <v>0</v>
      </c>
      <c r="AX35" s="1">
        <f t="shared" si="29"/>
        <v>31</v>
      </c>
      <c r="AY35">
        <v>24</v>
      </c>
      <c r="AZ35" s="1">
        <f t="shared" si="30"/>
        <v>2</v>
      </c>
      <c r="BA35" s="1">
        <f t="shared" si="31"/>
        <v>55</v>
      </c>
      <c r="BB35" s="1" t="b">
        <f t="shared" si="32"/>
        <v>0</v>
      </c>
      <c r="BC35" s="1">
        <f t="shared" si="33"/>
        <v>0</v>
      </c>
      <c r="BD35" s="1">
        <f t="shared" si="34"/>
        <v>8821</v>
      </c>
      <c r="BE35" s="1">
        <f t="shared" si="35"/>
        <v>0</v>
      </c>
      <c r="BF35" s="1">
        <f t="shared" si="36"/>
        <v>8821</v>
      </c>
      <c r="BG35" s="1">
        <f t="shared" si="37"/>
        <v>1</v>
      </c>
      <c r="BH35" s="5" t="str">
        <f t="shared" si="38"/>
        <v>Tue</v>
      </c>
      <c r="BL35" t="s">
        <v>68</v>
      </c>
      <c r="BO35" t="s">
        <v>68</v>
      </c>
      <c r="BQ35" s="7">
        <f t="shared" ref="BQ35:BQ66" si="41">(BF35-AJ35)/365</f>
        <v>0.42191780821917807</v>
      </c>
      <c r="BR35" s="7">
        <f t="shared" si="40"/>
        <v>25.421917808219177</v>
      </c>
    </row>
    <row r="36" spans="1:70">
      <c r="A36">
        <v>4</v>
      </c>
      <c r="B36" t="s">
        <v>80</v>
      </c>
      <c r="C36" t="s">
        <v>49</v>
      </c>
      <c r="D36" t="s">
        <v>92</v>
      </c>
      <c r="F36" t="s">
        <v>93</v>
      </c>
      <c r="G36" s="3">
        <v>26</v>
      </c>
      <c r="H36" s="3">
        <v>5</v>
      </c>
      <c r="I36" s="2">
        <v>8.25</v>
      </c>
      <c r="J36" s="16">
        <f t="shared" si="0"/>
        <v>68.25</v>
      </c>
      <c r="K36" t="s">
        <v>28</v>
      </c>
      <c r="L36" s="3">
        <v>2</v>
      </c>
      <c r="M36" t="s">
        <v>94</v>
      </c>
      <c r="N36" t="s">
        <v>79</v>
      </c>
      <c r="O36" t="s">
        <v>45</v>
      </c>
      <c r="P36" s="18">
        <v>0</v>
      </c>
      <c r="Q36" s="3">
        <v>1873</v>
      </c>
      <c r="R36" s="6">
        <f t="shared" si="1"/>
        <v>6</v>
      </c>
      <c r="S36" s="6">
        <f t="shared" si="2"/>
        <v>6</v>
      </c>
      <c r="T36" s="6">
        <f t="shared" si="3"/>
        <v>8401</v>
      </c>
      <c r="U36" s="3">
        <v>10</v>
      </c>
      <c r="V36" s="6">
        <f t="shared" si="4"/>
        <v>279</v>
      </c>
      <c r="W36" s="6">
        <f t="shared" si="5"/>
        <v>-3</v>
      </c>
      <c r="X36" s="6">
        <f t="shared" si="6"/>
        <v>-1</v>
      </c>
      <c r="Y36" s="6">
        <f t="shared" si="7"/>
        <v>-1</v>
      </c>
      <c r="Z36" s="6">
        <f t="shared" si="8"/>
        <v>-1</v>
      </c>
      <c r="AA36" s="6">
        <f t="shared" si="9"/>
        <v>0</v>
      </c>
      <c r="AB36" s="6">
        <f t="shared" si="10"/>
        <v>273</v>
      </c>
      <c r="AC36" s="3">
        <v>21</v>
      </c>
      <c r="AD36" s="1">
        <f t="shared" si="11"/>
        <v>1</v>
      </c>
      <c r="AE36" s="1">
        <f t="shared" si="12"/>
        <v>294</v>
      </c>
      <c r="AF36" s="1" t="b">
        <f t="shared" si="13"/>
        <v>0</v>
      </c>
      <c r="AG36" s="1">
        <f t="shared" si="14"/>
        <v>0</v>
      </c>
      <c r="AH36" s="1">
        <f t="shared" si="15"/>
        <v>8695</v>
      </c>
      <c r="AI36" s="1">
        <f t="shared" si="16"/>
        <v>0</v>
      </c>
      <c r="AJ36" s="1">
        <f t="shared" si="17"/>
        <v>8695</v>
      </c>
      <c r="AK36" s="1">
        <f t="shared" si="18"/>
        <v>1</v>
      </c>
      <c r="AL36" s="5" t="str">
        <f t="shared" si="19"/>
        <v>Tue</v>
      </c>
      <c r="AM36">
        <v>1882</v>
      </c>
      <c r="AN36" s="1">
        <f t="shared" si="20"/>
        <v>8.25</v>
      </c>
      <c r="AO36" s="1">
        <f t="shared" si="21"/>
        <v>8</v>
      </c>
      <c r="AP36" s="1">
        <f t="shared" si="22"/>
        <v>11688</v>
      </c>
      <c r="AQ36">
        <v>7</v>
      </c>
      <c r="AR36" s="1">
        <f t="shared" si="23"/>
        <v>186</v>
      </c>
      <c r="AS36" s="1">
        <f t="shared" si="24"/>
        <v>-3</v>
      </c>
      <c r="AT36" s="1">
        <f t="shared" si="25"/>
        <v>-1</v>
      </c>
      <c r="AU36" s="1">
        <f t="shared" si="26"/>
        <v>-1</v>
      </c>
      <c r="AV36" s="1">
        <f t="shared" si="27"/>
        <v>0</v>
      </c>
      <c r="AW36" s="1">
        <f t="shared" si="28"/>
        <v>0</v>
      </c>
      <c r="AX36" s="1">
        <f t="shared" si="29"/>
        <v>181</v>
      </c>
      <c r="AY36">
        <v>26</v>
      </c>
      <c r="AZ36" s="1">
        <f t="shared" si="30"/>
        <v>2</v>
      </c>
      <c r="BA36" s="1">
        <f t="shared" si="31"/>
        <v>207</v>
      </c>
      <c r="BB36" s="1" t="b">
        <f t="shared" si="32"/>
        <v>0</v>
      </c>
      <c r="BC36" s="1">
        <f t="shared" si="33"/>
        <v>0</v>
      </c>
      <c r="BD36" s="1">
        <f t="shared" si="34"/>
        <v>11895</v>
      </c>
      <c r="BE36" s="1">
        <f t="shared" si="35"/>
        <v>0</v>
      </c>
      <c r="BF36" s="1">
        <f t="shared" si="36"/>
        <v>11895</v>
      </c>
      <c r="BG36" s="1">
        <f t="shared" si="37"/>
        <v>2</v>
      </c>
      <c r="BH36" s="5" t="str">
        <f t="shared" si="38"/>
        <v>Wed</v>
      </c>
      <c r="BL36" t="s">
        <v>34</v>
      </c>
      <c r="BO36" t="s">
        <v>34</v>
      </c>
      <c r="BQ36" s="7">
        <f t="shared" si="41"/>
        <v>8.7671232876712324</v>
      </c>
      <c r="BR36" s="7">
        <f t="shared" si="40"/>
        <v>34.767123287671232</v>
      </c>
    </row>
    <row r="37" spans="1:70">
      <c r="B37" t="s">
        <v>80</v>
      </c>
      <c r="C37" t="s">
        <v>49</v>
      </c>
      <c r="D37" t="s">
        <v>95</v>
      </c>
      <c r="F37" t="s">
        <v>96</v>
      </c>
      <c r="G37" s="3">
        <v>25</v>
      </c>
      <c r="H37" s="3">
        <v>5</v>
      </c>
      <c r="I37" s="2">
        <v>10</v>
      </c>
      <c r="J37" s="16">
        <f t="shared" si="0"/>
        <v>70</v>
      </c>
      <c r="K37" t="s">
        <v>38</v>
      </c>
      <c r="M37" t="s">
        <v>43</v>
      </c>
      <c r="N37" t="s">
        <v>44</v>
      </c>
      <c r="O37" t="s">
        <v>45</v>
      </c>
      <c r="P37" s="18">
        <v>5</v>
      </c>
      <c r="Q37" s="3">
        <v>1873</v>
      </c>
      <c r="R37" s="6">
        <f t="shared" si="1"/>
        <v>6</v>
      </c>
      <c r="S37" s="6">
        <f t="shared" si="2"/>
        <v>6</v>
      </c>
      <c r="T37" s="6">
        <f t="shared" si="3"/>
        <v>8401</v>
      </c>
      <c r="U37" s="3">
        <v>12</v>
      </c>
      <c r="V37" s="6">
        <f t="shared" si="4"/>
        <v>341</v>
      </c>
      <c r="W37" s="6">
        <f t="shared" si="5"/>
        <v>-3</v>
      </c>
      <c r="X37" s="6">
        <f t="shared" si="6"/>
        <v>-1</v>
      </c>
      <c r="Y37" s="6">
        <f t="shared" si="7"/>
        <v>-1</v>
      </c>
      <c r="Z37" s="6">
        <f t="shared" si="8"/>
        <v>-1</v>
      </c>
      <c r="AA37" s="6">
        <f t="shared" si="9"/>
        <v>-1</v>
      </c>
      <c r="AB37" s="6">
        <f t="shared" si="10"/>
        <v>334</v>
      </c>
      <c r="AC37" s="3">
        <v>2</v>
      </c>
      <c r="AD37" s="1">
        <f t="shared" si="11"/>
        <v>1</v>
      </c>
      <c r="AE37" s="1">
        <f t="shared" si="12"/>
        <v>336</v>
      </c>
      <c r="AF37" s="1" t="b">
        <f t="shared" si="13"/>
        <v>0</v>
      </c>
      <c r="AG37" s="1">
        <f t="shared" si="14"/>
        <v>0</v>
      </c>
      <c r="AH37" s="1">
        <f t="shared" si="15"/>
        <v>8737</v>
      </c>
      <c r="AI37" s="1">
        <f t="shared" si="16"/>
        <v>0</v>
      </c>
      <c r="AJ37" s="1">
        <f t="shared" si="17"/>
        <v>8737</v>
      </c>
      <c r="AK37" s="1">
        <f t="shared" si="18"/>
        <v>1</v>
      </c>
      <c r="AL37" s="5" t="str">
        <f t="shared" si="19"/>
        <v>Tue</v>
      </c>
      <c r="AM37">
        <v>1874</v>
      </c>
      <c r="AN37" s="1">
        <f t="shared" si="20"/>
        <v>6.25</v>
      </c>
      <c r="AO37" s="1">
        <f t="shared" si="21"/>
        <v>6</v>
      </c>
      <c r="AP37" s="1">
        <f t="shared" si="22"/>
        <v>8766</v>
      </c>
      <c r="AQ37">
        <v>1</v>
      </c>
      <c r="AR37" s="1">
        <f t="shared" si="23"/>
        <v>0</v>
      </c>
      <c r="AS37" s="1">
        <f t="shared" si="24"/>
        <v>0</v>
      </c>
      <c r="AT37" s="1">
        <f t="shared" si="25"/>
        <v>0</v>
      </c>
      <c r="AU37" s="1">
        <f t="shared" si="26"/>
        <v>0</v>
      </c>
      <c r="AV37" s="1">
        <f t="shared" si="27"/>
        <v>0</v>
      </c>
      <c r="AW37" s="1">
        <f t="shared" si="28"/>
        <v>0</v>
      </c>
      <c r="AX37" s="1">
        <f t="shared" si="29"/>
        <v>0</v>
      </c>
      <c r="AY37">
        <v>13</v>
      </c>
      <c r="AZ37" s="1">
        <f t="shared" si="30"/>
        <v>2</v>
      </c>
      <c r="BA37" s="1">
        <f t="shared" si="31"/>
        <v>13</v>
      </c>
      <c r="BB37" s="1" t="b">
        <f t="shared" si="32"/>
        <v>0</v>
      </c>
      <c r="BC37" s="1">
        <f t="shared" si="33"/>
        <v>0</v>
      </c>
      <c r="BD37" s="1">
        <f t="shared" si="34"/>
        <v>8779</v>
      </c>
      <c r="BE37" s="1">
        <f t="shared" si="35"/>
        <v>0</v>
      </c>
      <c r="BF37" s="1">
        <f t="shared" si="36"/>
        <v>8779</v>
      </c>
      <c r="BG37" s="1">
        <f t="shared" si="37"/>
        <v>1</v>
      </c>
      <c r="BH37" s="5" t="str">
        <f t="shared" si="38"/>
        <v>Tue</v>
      </c>
      <c r="BL37" t="s">
        <v>34</v>
      </c>
      <c r="BO37" t="s">
        <v>34</v>
      </c>
      <c r="BQ37" s="7">
        <f t="shared" si="41"/>
        <v>0.11506849315068493</v>
      </c>
      <c r="BR37" s="7">
        <f t="shared" si="40"/>
        <v>25.115068493150684</v>
      </c>
    </row>
    <row r="38" spans="1:70">
      <c r="A38">
        <v>5</v>
      </c>
      <c r="B38" t="s">
        <v>80</v>
      </c>
      <c r="C38" t="s">
        <v>49</v>
      </c>
      <c r="D38" t="s">
        <v>60</v>
      </c>
      <c r="F38" t="s">
        <v>97</v>
      </c>
      <c r="G38" s="3">
        <v>29</v>
      </c>
      <c r="H38" s="3">
        <v>5</v>
      </c>
      <c r="I38" s="2">
        <v>10</v>
      </c>
      <c r="J38" s="16">
        <f t="shared" si="0"/>
        <v>70</v>
      </c>
      <c r="K38" t="s">
        <v>28</v>
      </c>
      <c r="L38" s="3">
        <v>4</v>
      </c>
      <c r="M38" t="s">
        <v>98</v>
      </c>
      <c r="N38" t="s">
        <v>99</v>
      </c>
      <c r="O38" t="s">
        <v>45</v>
      </c>
      <c r="P38" s="18">
        <v>5</v>
      </c>
      <c r="Q38" s="3">
        <v>1874</v>
      </c>
      <c r="R38" s="6">
        <f t="shared" si="1"/>
        <v>6.25</v>
      </c>
      <c r="S38" s="6">
        <f t="shared" si="2"/>
        <v>6</v>
      </c>
      <c r="T38" s="6">
        <f t="shared" si="3"/>
        <v>8766</v>
      </c>
      <c r="U38" s="3">
        <v>1</v>
      </c>
      <c r="V38" s="6">
        <f t="shared" si="4"/>
        <v>0</v>
      </c>
      <c r="W38" s="6">
        <f t="shared" si="5"/>
        <v>0</v>
      </c>
      <c r="X38" s="6">
        <f t="shared" si="6"/>
        <v>0</v>
      </c>
      <c r="Y38" s="6">
        <f t="shared" si="7"/>
        <v>0</v>
      </c>
      <c r="Z38" s="6">
        <f t="shared" si="8"/>
        <v>0</v>
      </c>
      <c r="AA38" s="6">
        <f t="shared" si="9"/>
        <v>0</v>
      </c>
      <c r="AB38" s="6">
        <f t="shared" si="10"/>
        <v>0</v>
      </c>
      <c r="AC38" s="3">
        <v>27</v>
      </c>
      <c r="AD38" s="1">
        <f t="shared" si="11"/>
        <v>2</v>
      </c>
      <c r="AE38" s="1">
        <f t="shared" si="12"/>
        <v>27</v>
      </c>
      <c r="AF38" s="1" t="b">
        <f t="shared" si="13"/>
        <v>0</v>
      </c>
      <c r="AG38" s="1">
        <f t="shared" si="14"/>
        <v>0</v>
      </c>
      <c r="AH38" s="1">
        <f t="shared" si="15"/>
        <v>8793</v>
      </c>
      <c r="AI38" s="1">
        <f t="shared" si="16"/>
        <v>0</v>
      </c>
      <c r="AJ38" s="1">
        <f t="shared" si="17"/>
        <v>8793</v>
      </c>
      <c r="AK38" s="1">
        <f t="shared" si="18"/>
        <v>1</v>
      </c>
      <c r="AL38" s="5" t="str">
        <f t="shared" si="19"/>
        <v>Tue</v>
      </c>
      <c r="AM38">
        <v>1886</v>
      </c>
      <c r="AN38" s="1">
        <f t="shared" si="20"/>
        <v>9.25</v>
      </c>
      <c r="AO38" s="1">
        <f t="shared" si="21"/>
        <v>9</v>
      </c>
      <c r="AP38" s="1">
        <f t="shared" si="22"/>
        <v>13149</v>
      </c>
      <c r="AQ38">
        <v>3</v>
      </c>
      <c r="AR38" s="1">
        <f t="shared" si="23"/>
        <v>62</v>
      </c>
      <c r="AS38" s="1">
        <f t="shared" si="24"/>
        <v>-3</v>
      </c>
      <c r="AT38" s="1">
        <f t="shared" si="25"/>
        <v>0</v>
      </c>
      <c r="AU38" s="1">
        <f t="shared" si="26"/>
        <v>0</v>
      </c>
      <c r="AV38" s="1">
        <f t="shared" si="27"/>
        <v>0</v>
      </c>
      <c r="AW38" s="1">
        <f t="shared" si="28"/>
        <v>0</v>
      </c>
      <c r="AX38" s="1">
        <f t="shared" si="29"/>
        <v>59</v>
      </c>
      <c r="AY38">
        <v>17</v>
      </c>
      <c r="AZ38" s="1">
        <f t="shared" si="30"/>
        <v>2</v>
      </c>
      <c r="BA38" s="1">
        <f t="shared" si="31"/>
        <v>76</v>
      </c>
      <c r="BB38" s="1" t="b">
        <f t="shared" si="32"/>
        <v>0</v>
      </c>
      <c r="BC38" s="1">
        <f t="shared" si="33"/>
        <v>0</v>
      </c>
      <c r="BD38" s="1">
        <f t="shared" si="34"/>
        <v>13225</v>
      </c>
      <c r="BE38" s="1">
        <f t="shared" si="35"/>
        <v>0</v>
      </c>
      <c r="BF38" s="1">
        <f t="shared" si="36"/>
        <v>13225</v>
      </c>
      <c r="BG38" s="1">
        <f t="shared" si="37"/>
        <v>2</v>
      </c>
      <c r="BH38" s="5" t="str">
        <f t="shared" si="38"/>
        <v>Wed</v>
      </c>
      <c r="BL38" t="s">
        <v>100</v>
      </c>
      <c r="BO38" t="s">
        <v>101</v>
      </c>
      <c r="BQ38" s="7">
        <f t="shared" si="41"/>
        <v>12.142465753424657</v>
      </c>
      <c r="BR38" s="7">
        <f t="shared" si="40"/>
        <v>41.142465753424659</v>
      </c>
    </row>
    <row r="39" spans="1:70">
      <c r="A39">
        <v>2</v>
      </c>
      <c r="B39" t="s">
        <v>80</v>
      </c>
      <c r="C39" t="s">
        <v>49</v>
      </c>
      <c r="D39" t="s">
        <v>50</v>
      </c>
      <c r="F39" t="s">
        <v>106</v>
      </c>
      <c r="G39" s="3">
        <v>34</v>
      </c>
      <c r="H39" s="3">
        <v>5</v>
      </c>
      <c r="I39" s="2">
        <v>11</v>
      </c>
      <c r="J39" s="16">
        <f t="shared" si="0"/>
        <v>71</v>
      </c>
      <c r="K39" t="s">
        <v>28</v>
      </c>
      <c r="L39" s="3">
        <v>3</v>
      </c>
      <c r="M39" t="s">
        <v>43</v>
      </c>
      <c r="N39" t="s">
        <v>79</v>
      </c>
      <c r="O39" t="s">
        <v>45</v>
      </c>
      <c r="P39" s="18">
        <v>0</v>
      </c>
      <c r="Q39" s="3">
        <v>1874</v>
      </c>
      <c r="R39" s="6">
        <f t="shared" si="1"/>
        <v>6.25</v>
      </c>
      <c r="S39" s="6">
        <f t="shared" si="2"/>
        <v>6</v>
      </c>
      <c r="T39" s="6">
        <f t="shared" si="3"/>
        <v>8766</v>
      </c>
      <c r="U39" s="3">
        <v>3</v>
      </c>
      <c r="V39" s="6">
        <f t="shared" si="4"/>
        <v>62</v>
      </c>
      <c r="W39" s="6">
        <f t="shared" si="5"/>
        <v>-3</v>
      </c>
      <c r="X39" s="6">
        <f t="shared" si="6"/>
        <v>0</v>
      </c>
      <c r="Y39" s="6">
        <f t="shared" si="7"/>
        <v>0</v>
      </c>
      <c r="Z39" s="6">
        <f t="shared" si="8"/>
        <v>0</v>
      </c>
      <c r="AA39" s="6">
        <f t="shared" si="9"/>
        <v>0</v>
      </c>
      <c r="AB39" s="6">
        <f t="shared" si="10"/>
        <v>59</v>
      </c>
      <c r="AC39" s="3">
        <v>10</v>
      </c>
      <c r="AD39" s="1">
        <f t="shared" si="11"/>
        <v>2</v>
      </c>
      <c r="AE39" s="1">
        <f t="shared" si="12"/>
        <v>69</v>
      </c>
      <c r="AF39" s="1" t="b">
        <f t="shared" si="13"/>
        <v>0</v>
      </c>
      <c r="AG39" s="1">
        <f t="shared" si="14"/>
        <v>0</v>
      </c>
      <c r="AH39" s="1">
        <f t="shared" si="15"/>
        <v>8835</v>
      </c>
      <c r="AI39" s="1">
        <f t="shared" si="16"/>
        <v>0</v>
      </c>
      <c r="AJ39" s="1">
        <f t="shared" si="17"/>
        <v>8835</v>
      </c>
      <c r="AK39" s="1">
        <f t="shared" si="18"/>
        <v>1</v>
      </c>
      <c r="AL39" s="5" t="str">
        <f t="shared" si="19"/>
        <v>Tue</v>
      </c>
      <c r="AM39">
        <v>1874</v>
      </c>
      <c r="AN39" s="1">
        <f t="shared" si="20"/>
        <v>6.25</v>
      </c>
      <c r="AO39" s="1">
        <f t="shared" si="21"/>
        <v>6</v>
      </c>
      <c r="AP39" s="1">
        <f t="shared" si="22"/>
        <v>8766</v>
      </c>
      <c r="AQ39">
        <v>8</v>
      </c>
      <c r="AR39" s="1">
        <f t="shared" si="23"/>
        <v>217</v>
      </c>
      <c r="AS39" s="1">
        <f t="shared" si="24"/>
        <v>-3</v>
      </c>
      <c r="AT39" s="1">
        <f t="shared" si="25"/>
        <v>-1</v>
      </c>
      <c r="AU39" s="1">
        <f t="shared" si="26"/>
        <v>-1</v>
      </c>
      <c r="AV39" s="1">
        <f t="shared" si="27"/>
        <v>0</v>
      </c>
      <c r="AW39" s="1">
        <f t="shared" si="28"/>
        <v>0</v>
      </c>
      <c r="AX39" s="1">
        <f t="shared" si="29"/>
        <v>212</v>
      </c>
      <c r="AY39">
        <v>25</v>
      </c>
      <c r="AZ39" s="1">
        <f t="shared" si="30"/>
        <v>2</v>
      </c>
      <c r="BA39" s="1">
        <f t="shared" si="31"/>
        <v>237</v>
      </c>
      <c r="BB39" s="1" t="b">
        <f t="shared" si="32"/>
        <v>0</v>
      </c>
      <c r="BC39" s="1">
        <f t="shared" si="33"/>
        <v>0</v>
      </c>
      <c r="BD39" s="1">
        <f t="shared" si="34"/>
        <v>9003</v>
      </c>
      <c r="BE39" s="1">
        <f t="shared" si="35"/>
        <v>0</v>
      </c>
      <c r="BF39" s="1">
        <f t="shared" si="36"/>
        <v>9003</v>
      </c>
      <c r="BG39" s="1">
        <f t="shared" si="37"/>
        <v>1</v>
      </c>
      <c r="BH39" s="5" t="str">
        <f t="shared" si="38"/>
        <v>Tue</v>
      </c>
      <c r="BL39" t="s">
        <v>34</v>
      </c>
      <c r="BO39" t="s">
        <v>34</v>
      </c>
      <c r="BQ39" s="7">
        <f t="shared" si="41"/>
        <v>0.46027397260273972</v>
      </c>
      <c r="BR39" s="7">
        <f t="shared" si="40"/>
        <v>34.460273972602742</v>
      </c>
    </row>
    <row r="40" spans="1:70">
      <c r="A40">
        <v>8</v>
      </c>
      <c r="B40" t="s">
        <v>80</v>
      </c>
      <c r="C40" t="s">
        <v>49</v>
      </c>
      <c r="D40" t="s">
        <v>102</v>
      </c>
      <c r="E40" t="s">
        <v>267</v>
      </c>
      <c r="F40" t="s">
        <v>103</v>
      </c>
      <c r="G40" s="3">
        <v>30</v>
      </c>
      <c r="H40" s="3">
        <v>5</v>
      </c>
      <c r="I40" s="2">
        <v>10</v>
      </c>
      <c r="J40" s="16">
        <f t="shared" si="0"/>
        <v>70</v>
      </c>
      <c r="K40" t="s">
        <v>28</v>
      </c>
      <c r="L40" s="3">
        <v>1</v>
      </c>
      <c r="M40" t="s">
        <v>91</v>
      </c>
      <c r="N40" t="s">
        <v>104</v>
      </c>
      <c r="O40" t="s">
        <v>45</v>
      </c>
      <c r="P40" s="18">
        <v>5</v>
      </c>
      <c r="Q40" s="3">
        <v>1874</v>
      </c>
      <c r="R40" s="6">
        <f t="shared" si="1"/>
        <v>6.25</v>
      </c>
      <c r="S40" s="6">
        <f t="shared" si="2"/>
        <v>6</v>
      </c>
      <c r="T40" s="6">
        <f t="shared" si="3"/>
        <v>8766</v>
      </c>
      <c r="U40" s="3">
        <v>3</v>
      </c>
      <c r="V40" s="6">
        <f t="shared" si="4"/>
        <v>62</v>
      </c>
      <c r="W40" s="6">
        <f t="shared" si="5"/>
        <v>-3</v>
      </c>
      <c r="X40" s="6">
        <f t="shared" si="6"/>
        <v>0</v>
      </c>
      <c r="Y40" s="6">
        <f t="shared" si="7"/>
        <v>0</v>
      </c>
      <c r="Z40" s="6">
        <f t="shared" si="8"/>
        <v>0</v>
      </c>
      <c r="AA40" s="6">
        <f t="shared" si="9"/>
        <v>0</v>
      </c>
      <c r="AB40" s="6">
        <f t="shared" si="10"/>
        <v>59</v>
      </c>
      <c r="AC40" s="3">
        <v>10</v>
      </c>
      <c r="AD40" s="1">
        <f t="shared" si="11"/>
        <v>2</v>
      </c>
      <c r="AE40" s="1">
        <f t="shared" si="12"/>
        <v>69</v>
      </c>
      <c r="AF40" s="1" t="b">
        <f t="shared" si="13"/>
        <v>0</v>
      </c>
      <c r="AG40" s="1">
        <f t="shared" si="14"/>
        <v>0</v>
      </c>
      <c r="AH40" s="1">
        <f t="shared" si="15"/>
        <v>8835</v>
      </c>
      <c r="AI40" s="1">
        <f t="shared" si="16"/>
        <v>0</v>
      </c>
      <c r="AJ40" s="1">
        <f t="shared" si="17"/>
        <v>8835</v>
      </c>
      <c r="AK40" s="1">
        <f t="shared" si="18"/>
        <v>1</v>
      </c>
      <c r="AL40" s="5" t="str">
        <f t="shared" si="19"/>
        <v>Tue</v>
      </c>
      <c r="AM40">
        <v>1876</v>
      </c>
      <c r="AN40" s="1">
        <f t="shared" si="20"/>
        <v>6.75</v>
      </c>
      <c r="AO40" s="1">
        <f t="shared" si="21"/>
        <v>6</v>
      </c>
      <c r="AP40" s="1">
        <f t="shared" si="22"/>
        <v>9496</v>
      </c>
      <c r="AQ40">
        <v>10</v>
      </c>
      <c r="AR40" s="1">
        <f t="shared" si="23"/>
        <v>279</v>
      </c>
      <c r="AS40" s="1">
        <f t="shared" si="24"/>
        <v>-3</v>
      </c>
      <c r="AT40" s="1">
        <f t="shared" si="25"/>
        <v>-1</v>
      </c>
      <c r="AU40" s="1">
        <f t="shared" si="26"/>
        <v>-1</v>
      </c>
      <c r="AV40" s="1">
        <f t="shared" si="27"/>
        <v>-1</v>
      </c>
      <c r="AW40" s="1">
        <f t="shared" si="28"/>
        <v>0</v>
      </c>
      <c r="AX40" s="1">
        <f t="shared" si="29"/>
        <v>273</v>
      </c>
      <c r="AY40">
        <v>27</v>
      </c>
      <c r="AZ40" s="1">
        <f t="shared" si="30"/>
        <v>0</v>
      </c>
      <c r="BA40" s="1">
        <f t="shared" si="31"/>
        <v>300</v>
      </c>
      <c r="BB40" s="1" t="b">
        <f t="shared" si="32"/>
        <v>1</v>
      </c>
      <c r="BC40" s="1">
        <f t="shared" si="33"/>
        <v>1</v>
      </c>
      <c r="BD40" s="1">
        <f t="shared" si="34"/>
        <v>9797</v>
      </c>
      <c r="BE40" s="1">
        <f t="shared" si="35"/>
        <v>0</v>
      </c>
      <c r="BF40" s="1">
        <f t="shared" si="36"/>
        <v>9797</v>
      </c>
      <c r="BG40" s="1">
        <f t="shared" si="37"/>
        <v>4</v>
      </c>
      <c r="BH40" s="5" t="str">
        <f t="shared" si="38"/>
        <v>Fri</v>
      </c>
      <c r="BI40" t="s">
        <v>105</v>
      </c>
      <c r="BJ40" s="18" t="s">
        <v>33</v>
      </c>
      <c r="BK40" s="18">
        <v>1.5</v>
      </c>
      <c r="BL40" t="s">
        <v>34</v>
      </c>
      <c r="BO40" t="s">
        <v>34</v>
      </c>
      <c r="BQ40" s="7">
        <f t="shared" si="41"/>
        <v>2.6356164383561644</v>
      </c>
      <c r="BR40" s="7">
        <f t="shared" si="40"/>
        <v>32.635616438356166</v>
      </c>
    </row>
    <row r="41" spans="1:70">
      <c r="A41">
        <v>10</v>
      </c>
      <c r="B41" t="s">
        <v>80</v>
      </c>
      <c r="C41" t="s">
        <v>49</v>
      </c>
      <c r="D41" t="s">
        <v>107</v>
      </c>
      <c r="F41" t="s">
        <v>108</v>
      </c>
      <c r="G41" s="3">
        <v>27</v>
      </c>
      <c r="H41" s="3">
        <v>5</v>
      </c>
      <c r="I41" s="2">
        <v>10</v>
      </c>
      <c r="J41" s="16">
        <f t="shared" si="0"/>
        <v>70</v>
      </c>
      <c r="K41" t="s">
        <v>38</v>
      </c>
      <c r="M41" t="s">
        <v>43</v>
      </c>
      <c r="N41" t="s">
        <v>109</v>
      </c>
      <c r="O41" t="s">
        <v>45</v>
      </c>
      <c r="P41" s="18">
        <v>5</v>
      </c>
      <c r="Q41" s="3">
        <v>1874</v>
      </c>
      <c r="R41" s="6">
        <f t="shared" si="1"/>
        <v>6.25</v>
      </c>
      <c r="S41" s="6">
        <f t="shared" si="2"/>
        <v>6</v>
      </c>
      <c r="T41" s="6">
        <f t="shared" si="3"/>
        <v>8766</v>
      </c>
      <c r="U41" s="3">
        <v>4</v>
      </c>
      <c r="V41" s="6">
        <f t="shared" si="4"/>
        <v>93</v>
      </c>
      <c r="W41" s="6">
        <f t="shared" si="5"/>
        <v>-3</v>
      </c>
      <c r="X41" s="6">
        <f t="shared" si="6"/>
        <v>0</v>
      </c>
      <c r="Y41" s="6">
        <f t="shared" si="7"/>
        <v>0</v>
      </c>
      <c r="Z41" s="6">
        <f t="shared" si="8"/>
        <v>0</v>
      </c>
      <c r="AA41" s="6">
        <f t="shared" si="9"/>
        <v>0</v>
      </c>
      <c r="AB41" s="6">
        <f t="shared" si="10"/>
        <v>90</v>
      </c>
      <c r="AC41" s="3">
        <v>21</v>
      </c>
      <c r="AD41" s="1">
        <f t="shared" si="11"/>
        <v>2</v>
      </c>
      <c r="AE41" s="1">
        <f t="shared" si="12"/>
        <v>111</v>
      </c>
      <c r="AF41" s="1" t="b">
        <f t="shared" si="13"/>
        <v>0</v>
      </c>
      <c r="AG41" s="1">
        <f t="shared" si="14"/>
        <v>0</v>
      </c>
      <c r="AH41" s="1">
        <f t="shared" si="15"/>
        <v>8877</v>
      </c>
      <c r="AI41" s="1">
        <f t="shared" si="16"/>
        <v>0</v>
      </c>
      <c r="AJ41" s="1">
        <f t="shared" si="17"/>
        <v>8877</v>
      </c>
      <c r="AK41" s="1">
        <f t="shared" si="18"/>
        <v>1</v>
      </c>
      <c r="AL41" s="5" t="str">
        <f t="shared" si="19"/>
        <v>Tue</v>
      </c>
      <c r="AM41">
        <v>1874</v>
      </c>
      <c r="AN41" s="1">
        <f t="shared" si="20"/>
        <v>6.25</v>
      </c>
      <c r="AO41" s="1">
        <f t="shared" si="21"/>
        <v>6</v>
      </c>
      <c r="AP41" s="1">
        <f t="shared" si="22"/>
        <v>8766</v>
      </c>
      <c r="AQ41">
        <v>6</v>
      </c>
      <c r="AR41" s="1">
        <f t="shared" si="23"/>
        <v>155</v>
      </c>
      <c r="AS41" s="1">
        <f t="shared" si="24"/>
        <v>-3</v>
      </c>
      <c r="AT41" s="1">
        <f t="shared" si="25"/>
        <v>-1</v>
      </c>
      <c r="AU41" s="1">
        <f t="shared" si="26"/>
        <v>0</v>
      </c>
      <c r="AV41" s="1">
        <f t="shared" si="27"/>
        <v>0</v>
      </c>
      <c r="AW41" s="1">
        <f t="shared" si="28"/>
        <v>0</v>
      </c>
      <c r="AX41" s="1">
        <f t="shared" si="29"/>
        <v>151</v>
      </c>
      <c r="AY41">
        <v>2</v>
      </c>
      <c r="AZ41" s="1">
        <f t="shared" si="30"/>
        <v>2</v>
      </c>
      <c r="BA41" s="1">
        <f t="shared" si="31"/>
        <v>153</v>
      </c>
      <c r="BB41" s="1" t="b">
        <f t="shared" si="32"/>
        <v>0</v>
      </c>
      <c r="BC41" s="1">
        <f t="shared" si="33"/>
        <v>0</v>
      </c>
      <c r="BD41" s="1">
        <f t="shared" si="34"/>
        <v>8919</v>
      </c>
      <c r="BE41" s="1">
        <f t="shared" si="35"/>
        <v>0</v>
      </c>
      <c r="BF41" s="1">
        <f t="shared" si="36"/>
        <v>8919</v>
      </c>
      <c r="BG41" s="1">
        <f t="shared" si="37"/>
        <v>1</v>
      </c>
      <c r="BH41" s="5" t="str">
        <f t="shared" si="38"/>
        <v>Tue</v>
      </c>
      <c r="BL41" t="s">
        <v>34</v>
      </c>
      <c r="BO41" t="s">
        <v>34</v>
      </c>
      <c r="BQ41" s="7">
        <f t="shared" si="41"/>
        <v>0.11506849315068493</v>
      </c>
      <c r="BR41" s="7">
        <f t="shared" si="40"/>
        <v>27.115068493150684</v>
      </c>
    </row>
    <row r="42" spans="1:70">
      <c r="A42">
        <v>6</v>
      </c>
      <c r="B42" t="s">
        <v>80</v>
      </c>
      <c r="C42" t="s">
        <v>49</v>
      </c>
      <c r="D42" t="s">
        <v>36</v>
      </c>
      <c r="F42" t="s">
        <v>161</v>
      </c>
      <c r="G42" s="3">
        <v>22</v>
      </c>
      <c r="H42" s="3">
        <v>5</v>
      </c>
      <c r="I42" s="2">
        <v>10</v>
      </c>
      <c r="J42" s="16">
        <f t="shared" si="0"/>
        <v>70</v>
      </c>
      <c r="K42" t="s">
        <v>38</v>
      </c>
      <c r="M42" t="s">
        <v>43</v>
      </c>
      <c r="N42" t="s">
        <v>163</v>
      </c>
      <c r="O42" t="s">
        <v>45</v>
      </c>
      <c r="P42" s="18">
        <v>7</v>
      </c>
      <c r="Q42" s="3">
        <v>1874</v>
      </c>
      <c r="R42" s="6">
        <f t="shared" si="1"/>
        <v>6.25</v>
      </c>
      <c r="S42" s="6">
        <f t="shared" si="2"/>
        <v>6</v>
      </c>
      <c r="T42" s="6">
        <f t="shared" si="3"/>
        <v>8766</v>
      </c>
      <c r="U42" s="3">
        <v>6</v>
      </c>
      <c r="V42" s="6">
        <f t="shared" si="4"/>
        <v>155</v>
      </c>
      <c r="W42" s="6">
        <f t="shared" si="5"/>
        <v>-3</v>
      </c>
      <c r="X42" s="6">
        <f t="shared" si="6"/>
        <v>-1</v>
      </c>
      <c r="Y42" s="6">
        <f t="shared" si="7"/>
        <v>0</v>
      </c>
      <c r="Z42" s="6">
        <f t="shared" si="8"/>
        <v>0</v>
      </c>
      <c r="AA42" s="6">
        <f t="shared" si="9"/>
        <v>0</v>
      </c>
      <c r="AB42" s="6">
        <f t="shared" si="10"/>
        <v>151</v>
      </c>
      <c r="AC42" s="3">
        <v>2</v>
      </c>
      <c r="AD42" s="1">
        <f t="shared" si="11"/>
        <v>2</v>
      </c>
      <c r="AE42" s="1">
        <f t="shared" si="12"/>
        <v>153</v>
      </c>
      <c r="AF42" s="1" t="b">
        <f t="shared" si="13"/>
        <v>0</v>
      </c>
      <c r="AG42" s="1">
        <f t="shared" si="14"/>
        <v>0</v>
      </c>
      <c r="AH42" s="1">
        <f t="shared" si="15"/>
        <v>8919</v>
      </c>
      <c r="AI42" s="1">
        <f t="shared" si="16"/>
        <v>0</v>
      </c>
      <c r="AJ42" s="1">
        <f t="shared" si="17"/>
        <v>8919</v>
      </c>
      <c r="AK42" s="1">
        <f t="shared" si="18"/>
        <v>1</v>
      </c>
      <c r="AL42" s="5" t="str">
        <f t="shared" si="19"/>
        <v>Tue</v>
      </c>
      <c r="AM42">
        <v>1875</v>
      </c>
      <c r="AN42" s="1">
        <f t="shared" si="20"/>
        <v>6.5</v>
      </c>
      <c r="AO42" s="1">
        <f t="shared" si="21"/>
        <v>6</v>
      </c>
      <c r="AP42" s="1">
        <f t="shared" si="22"/>
        <v>9131</v>
      </c>
      <c r="AQ42">
        <v>10</v>
      </c>
      <c r="AR42" s="1">
        <f t="shared" si="23"/>
        <v>279</v>
      </c>
      <c r="AS42" s="1">
        <f t="shared" si="24"/>
        <v>-3</v>
      </c>
      <c r="AT42" s="1">
        <f t="shared" si="25"/>
        <v>-1</v>
      </c>
      <c r="AU42" s="1">
        <f t="shared" si="26"/>
        <v>-1</v>
      </c>
      <c r="AV42" s="1">
        <f t="shared" si="27"/>
        <v>-1</v>
      </c>
      <c r="AW42" s="1">
        <f t="shared" si="28"/>
        <v>0</v>
      </c>
      <c r="AX42" s="1">
        <f t="shared" si="29"/>
        <v>273</v>
      </c>
      <c r="AY42">
        <v>1</v>
      </c>
      <c r="AZ42" s="1">
        <f t="shared" si="30"/>
        <v>3</v>
      </c>
      <c r="BA42" s="1">
        <f t="shared" si="31"/>
        <v>274</v>
      </c>
      <c r="BB42" s="1" t="b">
        <f t="shared" si="32"/>
        <v>0</v>
      </c>
      <c r="BC42" s="1">
        <f t="shared" si="33"/>
        <v>0</v>
      </c>
      <c r="BD42" s="1">
        <f t="shared" si="34"/>
        <v>9405</v>
      </c>
      <c r="BE42" s="1">
        <f t="shared" si="35"/>
        <v>0</v>
      </c>
      <c r="BF42" s="1">
        <f t="shared" si="36"/>
        <v>9405</v>
      </c>
      <c r="BG42" s="1">
        <f t="shared" si="37"/>
        <v>4</v>
      </c>
      <c r="BH42" s="5" t="str">
        <f t="shared" si="38"/>
        <v>Fri</v>
      </c>
      <c r="BL42" t="s">
        <v>34</v>
      </c>
      <c r="BO42" t="s">
        <v>34</v>
      </c>
      <c r="BQ42" s="7">
        <f t="shared" si="41"/>
        <v>1.3315068493150686</v>
      </c>
      <c r="BR42" s="7">
        <f t="shared" si="40"/>
        <v>23.331506849315069</v>
      </c>
    </row>
    <row r="43" spans="1:70">
      <c r="A43">
        <v>10</v>
      </c>
      <c r="B43" t="s">
        <v>80</v>
      </c>
      <c r="C43" t="s">
        <v>49</v>
      </c>
      <c r="D43" t="s">
        <v>50</v>
      </c>
      <c r="F43" t="s">
        <v>162</v>
      </c>
      <c r="G43" s="3">
        <v>21</v>
      </c>
      <c r="H43" s="3">
        <v>5</v>
      </c>
      <c r="I43" s="2">
        <v>11</v>
      </c>
      <c r="J43" s="16">
        <f t="shared" si="0"/>
        <v>71</v>
      </c>
      <c r="K43" t="s">
        <v>38</v>
      </c>
      <c r="M43" t="s">
        <v>43</v>
      </c>
      <c r="N43" t="s">
        <v>164</v>
      </c>
      <c r="O43" t="s">
        <v>45</v>
      </c>
      <c r="P43" s="18">
        <v>5</v>
      </c>
      <c r="Q43" s="3">
        <v>1874</v>
      </c>
      <c r="R43" s="6">
        <f t="shared" si="1"/>
        <v>6.25</v>
      </c>
      <c r="S43" s="6">
        <f t="shared" si="2"/>
        <v>6</v>
      </c>
      <c r="T43" s="6">
        <f t="shared" si="3"/>
        <v>8766</v>
      </c>
      <c r="U43" s="3">
        <v>6</v>
      </c>
      <c r="V43" s="6">
        <f t="shared" si="4"/>
        <v>155</v>
      </c>
      <c r="W43" s="6">
        <f t="shared" si="5"/>
        <v>-3</v>
      </c>
      <c r="X43" s="6">
        <f t="shared" si="6"/>
        <v>-1</v>
      </c>
      <c r="Y43" s="6">
        <f t="shared" si="7"/>
        <v>0</v>
      </c>
      <c r="Z43" s="6">
        <f t="shared" si="8"/>
        <v>0</v>
      </c>
      <c r="AA43" s="6">
        <f t="shared" si="9"/>
        <v>0</v>
      </c>
      <c r="AB43" s="6">
        <f t="shared" si="10"/>
        <v>151</v>
      </c>
      <c r="AC43" s="3">
        <v>2</v>
      </c>
      <c r="AD43" s="1">
        <f t="shared" si="11"/>
        <v>2</v>
      </c>
      <c r="AE43" s="1">
        <f t="shared" si="12"/>
        <v>153</v>
      </c>
      <c r="AF43" s="1" t="b">
        <f t="shared" si="13"/>
        <v>0</v>
      </c>
      <c r="AG43" s="1">
        <f t="shared" si="14"/>
        <v>0</v>
      </c>
      <c r="AH43" s="1">
        <f t="shared" si="15"/>
        <v>8919</v>
      </c>
      <c r="AI43" s="1">
        <f t="shared" si="16"/>
        <v>0</v>
      </c>
      <c r="AJ43" s="1">
        <f t="shared" si="17"/>
        <v>8919</v>
      </c>
      <c r="AK43" s="1">
        <f t="shared" si="18"/>
        <v>1</v>
      </c>
      <c r="AL43" s="5" t="str">
        <f t="shared" si="19"/>
        <v>Tue</v>
      </c>
      <c r="AM43">
        <v>1874</v>
      </c>
      <c r="AN43" s="1">
        <f t="shared" si="20"/>
        <v>6.25</v>
      </c>
      <c r="AO43" s="1">
        <f t="shared" si="21"/>
        <v>6</v>
      </c>
      <c r="AP43" s="1">
        <f t="shared" si="22"/>
        <v>8766</v>
      </c>
      <c r="AQ43">
        <v>11</v>
      </c>
      <c r="AR43" s="1">
        <f t="shared" si="23"/>
        <v>310</v>
      </c>
      <c r="AS43" s="1">
        <f t="shared" si="24"/>
        <v>-3</v>
      </c>
      <c r="AT43" s="1">
        <f t="shared" si="25"/>
        <v>-1</v>
      </c>
      <c r="AU43" s="1">
        <f t="shared" si="26"/>
        <v>-1</v>
      </c>
      <c r="AV43" s="1">
        <f t="shared" si="27"/>
        <v>-1</v>
      </c>
      <c r="AW43" s="1">
        <f t="shared" si="28"/>
        <v>0</v>
      </c>
      <c r="AX43" s="1">
        <f t="shared" si="29"/>
        <v>304</v>
      </c>
      <c r="AY43">
        <v>3</v>
      </c>
      <c r="AZ43" s="1">
        <f t="shared" si="30"/>
        <v>2</v>
      </c>
      <c r="BA43" s="1">
        <f t="shared" si="31"/>
        <v>307</v>
      </c>
      <c r="BB43" s="1" t="b">
        <f t="shared" si="32"/>
        <v>0</v>
      </c>
      <c r="BC43" s="1">
        <f t="shared" si="33"/>
        <v>0</v>
      </c>
      <c r="BD43" s="1">
        <f t="shared" si="34"/>
        <v>9073</v>
      </c>
      <c r="BE43" s="1">
        <f t="shared" si="35"/>
        <v>0</v>
      </c>
      <c r="BF43" s="1">
        <f t="shared" si="36"/>
        <v>9073</v>
      </c>
      <c r="BG43" s="1">
        <f t="shared" si="37"/>
        <v>1</v>
      </c>
      <c r="BH43" s="5" t="str">
        <f t="shared" si="38"/>
        <v>Tue</v>
      </c>
      <c r="BL43" t="s">
        <v>34</v>
      </c>
      <c r="BO43" t="s">
        <v>34</v>
      </c>
      <c r="BQ43" s="7">
        <f t="shared" si="41"/>
        <v>0.42191780821917807</v>
      </c>
      <c r="BR43" s="7">
        <f t="shared" si="40"/>
        <v>21.421917808219177</v>
      </c>
    </row>
    <row r="44" spans="1:70">
      <c r="A44">
        <v>3</v>
      </c>
      <c r="B44" t="s">
        <v>80</v>
      </c>
      <c r="C44" t="s">
        <v>49</v>
      </c>
      <c r="D44" t="s">
        <v>107</v>
      </c>
      <c r="F44" t="s">
        <v>167</v>
      </c>
      <c r="G44" s="3">
        <v>36</v>
      </c>
      <c r="H44" s="3">
        <v>6</v>
      </c>
      <c r="I44" s="2">
        <v>2</v>
      </c>
      <c r="J44" s="16">
        <f t="shared" si="0"/>
        <v>74</v>
      </c>
      <c r="K44" t="s">
        <v>28</v>
      </c>
      <c r="L44" s="3">
        <v>3</v>
      </c>
      <c r="M44" t="s">
        <v>43</v>
      </c>
      <c r="N44" t="s">
        <v>168</v>
      </c>
      <c r="O44" t="s">
        <v>45</v>
      </c>
      <c r="P44" s="18">
        <v>2</v>
      </c>
      <c r="Q44" s="3">
        <v>1874</v>
      </c>
      <c r="R44" s="6">
        <f t="shared" si="1"/>
        <v>6.25</v>
      </c>
      <c r="S44" s="6">
        <f t="shared" si="2"/>
        <v>6</v>
      </c>
      <c r="T44" s="6">
        <f t="shared" si="3"/>
        <v>8766</v>
      </c>
      <c r="U44" s="3">
        <v>6</v>
      </c>
      <c r="V44" s="6">
        <f t="shared" si="4"/>
        <v>155</v>
      </c>
      <c r="W44" s="6">
        <f t="shared" si="5"/>
        <v>-3</v>
      </c>
      <c r="X44" s="6">
        <f t="shared" si="6"/>
        <v>-1</v>
      </c>
      <c r="Y44" s="6">
        <f t="shared" si="7"/>
        <v>0</v>
      </c>
      <c r="Z44" s="6">
        <f t="shared" si="8"/>
        <v>0</v>
      </c>
      <c r="AA44" s="6">
        <f t="shared" si="9"/>
        <v>0</v>
      </c>
      <c r="AB44" s="6">
        <f t="shared" si="10"/>
        <v>151</v>
      </c>
      <c r="AC44" s="3">
        <v>30</v>
      </c>
      <c r="AD44" s="1">
        <f t="shared" si="11"/>
        <v>2</v>
      </c>
      <c r="AE44" s="1">
        <f t="shared" si="12"/>
        <v>181</v>
      </c>
      <c r="AF44" s="1" t="b">
        <f t="shared" si="13"/>
        <v>0</v>
      </c>
      <c r="AG44" s="1">
        <f t="shared" si="14"/>
        <v>0</v>
      </c>
      <c r="AH44" s="1">
        <f t="shared" si="15"/>
        <v>8947</v>
      </c>
      <c r="AI44" s="1">
        <f t="shared" si="16"/>
        <v>0</v>
      </c>
      <c r="AJ44" s="1">
        <f t="shared" si="17"/>
        <v>8947</v>
      </c>
      <c r="AK44" s="1">
        <f t="shared" si="18"/>
        <v>1</v>
      </c>
      <c r="AL44" s="5" t="str">
        <f t="shared" si="19"/>
        <v>Tue</v>
      </c>
      <c r="AM44">
        <v>1890</v>
      </c>
      <c r="AN44" s="1">
        <f t="shared" si="20"/>
        <v>10.25</v>
      </c>
      <c r="AO44" s="1">
        <f t="shared" si="21"/>
        <v>10</v>
      </c>
      <c r="AP44" s="1">
        <f t="shared" si="22"/>
        <v>14610</v>
      </c>
      <c r="AQ44">
        <v>5</v>
      </c>
      <c r="AR44" s="1">
        <f t="shared" si="23"/>
        <v>124</v>
      </c>
      <c r="AS44" s="1">
        <f t="shared" si="24"/>
        <v>-3</v>
      </c>
      <c r="AT44" s="1">
        <f t="shared" si="25"/>
        <v>-1</v>
      </c>
      <c r="AU44" s="1">
        <f t="shared" si="26"/>
        <v>0</v>
      </c>
      <c r="AV44" s="1">
        <f t="shared" si="27"/>
        <v>0</v>
      </c>
      <c r="AW44" s="1">
        <f t="shared" si="28"/>
        <v>0</v>
      </c>
      <c r="AX44" s="1">
        <f t="shared" si="29"/>
        <v>120</v>
      </c>
      <c r="AY44">
        <v>5</v>
      </c>
      <c r="AZ44" s="1">
        <f t="shared" si="30"/>
        <v>2</v>
      </c>
      <c r="BA44" s="1">
        <f t="shared" si="31"/>
        <v>125</v>
      </c>
      <c r="BB44" s="1" t="b">
        <f t="shared" si="32"/>
        <v>0</v>
      </c>
      <c r="BC44" s="1">
        <f t="shared" si="33"/>
        <v>0</v>
      </c>
      <c r="BD44" s="1">
        <f t="shared" si="34"/>
        <v>14735</v>
      </c>
      <c r="BE44" s="1">
        <f t="shared" si="35"/>
        <v>0</v>
      </c>
      <c r="BF44" s="1">
        <f t="shared" si="36"/>
        <v>14735</v>
      </c>
      <c r="BG44" s="1">
        <f t="shared" si="37"/>
        <v>0</v>
      </c>
      <c r="BH44" s="5" t="str">
        <f t="shared" si="38"/>
        <v>Mon</v>
      </c>
      <c r="BI44" t="s">
        <v>170</v>
      </c>
      <c r="BJ44" s="18" t="s">
        <v>33</v>
      </c>
      <c r="BK44" s="18">
        <v>10</v>
      </c>
      <c r="BL44" t="s">
        <v>171</v>
      </c>
      <c r="BO44" t="s">
        <v>34</v>
      </c>
      <c r="BQ44" s="7">
        <f t="shared" si="41"/>
        <v>15.857534246575343</v>
      </c>
      <c r="BR44" s="7">
        <f t="shared" si="40"/>
        <v>51.857534246575341</v>
      </c>
    </row>
    <row r="45" spans="1:70">
      <c r="A45">
        <v>2</v>
      </c>
      <c r="B45" t="s">
        <v>80</v>
      </c>
      <c r="C45" t="s">
        <v>49</v>
      </c>
      <c r="D45" t="s">
        <v>165</v>
      </c>
      <c r="F45" t="s">
        <v>166</v>
      </c>
      <c r="G45" s="3">
        <v>30</v>
      </c>
      <c r="H45" s="3">
        <v>5</v>
      </c>
      <c r="I45" s="2">
        <v>10</v>
      </c>
      <c r="J45" s="16">
        <f t="shared" si="0"/>
        <v>70</v>
      </c>
      <c r="K45" t="s">
        <v>28</v>
      </c>
      <c r="L45" s="3">
        <v>5</v>
      </c>
      <c r="M45" t="s">
        <v>43</v>
      </c>
      <c r="N45" t="s">
        <v>169</v>
      </c>
      <c r="O45" t="s">
        <v>116</v>
      </c>
      <c r="P45" s="18">
        <v>23</v>
      </c>
      <c r="Q45" s="3">
        <v>1874</v>
      </c>
      <c r="R45" s="6">
        <f t="shared" si="1"/>
        <v>6.25</v>
      </c>
      <c r="S45" s="6">
        <f t="shared" si="2"/>
        <v>6</v>
      </c>
      <c r="T45" s="6">
        <f t="shared" si="3"/>
        <v>8766</v>
      </c>
      <c r="U45" s="3">
        <v>9</v>
      </c>
      <c r="V45" s="6">
        <f t="shared" si="4"/>
        <v>248</v>
      </c>
      <c r="W45" s="6">
        <f t="shared" si="5"/>
        <v>-3</v>
      </c>
      <c r="X45" s="6">
        <f t="shared" si="6"/>
        <v>-1</v>
      </c>
      <c r="Y45" s="6">
        <f t="shared" si="7"/>
        <v>-1</v>
      </c>
      <c r="Z45" s="6">
        <f t="shared" si="8"/>
        <v>0</v>
      </c>
      <c r="AA45" s="6">
        <f t="shared" si="9"/>
        <v>0</v>
      </c>
      <c r="AB45" s="6">
        <f t="shared" si="10"/>
        <v>243</v>
      </c>
      <c r="AC45" s="3">
        <v>7</v>
      </c>
      <c r="AD45" s="1">
        <f t="shared" si="11"/>
        <v>2</v>
      </c>
      <c r="AE45" s="1">
        <f t="shared" si="12"/>
        <v>250</v>
      </c>
      <c r="AF45" s="1" t="b">
        <f t="shared" si="13"/>
        <v>0</v>
      </c>
      <c r="AG45" s="1">
        <f t="shared" si="14"/>
        <v>0</v>
      </c>
      <c r="AH45" s="1">
        <f t="shared" si="15"/>
        <v>9016</v>
      </c>
      <c r="AI45" s="1">
        <f t="shared" si="16"/>
        <v>0</v>
      </c>
      <c r="AJ45" s="1">
        <f t="shared" si="17"/>
        <v>9016</v>
      </c>
      <c r="AK45" s="1">
        <f t="shared" si="18"/>
        <v>0</v>
      </c>
      <c r="AL45" s="5" t="str">
        <f t="shared" si="19"/>
        <v>Mon</v>
      </c>
      <c r="AM45">
        <v>1876</v>
      </c>
      <c r="AN45" s="1">
        <f t="shared" si="20"/>
        <v>6.75</v>
      </c>
      <c r="AO45" s="1">
        <f t="shared" si="21"/>
        <v>6</v>
      </c>
      <c r="AP45" s="1">
        <f t="shared" si="22"/>
        <v>9496</v>
      </c>
      <c r="AQ45">
        <v>2</v>
      </c>
      <c r="AR45" s="1">
        <f t="shared" si="23"/>
        <v>31</v>
      </c>
      <c r="AS45" s="1">
        <f t="shared" si="24"/>
        <v>0</v>
      </c>
      <c r="AT45" s="1">
        <f t="shared" si="25"/>
        <v>0</v>
      </c>
      <c r="AU45" s="1">
        <f t="shared" si="26"/>
        <v>0</v>
      </c>
      <c r="AV45" s="1">
        <f t="shared" si="27"/>
        <v>0</v>
      </c>
      <c r="AW45" s="1">
        <f t="shared" si="28"/>
        <v>0</v>
      </c>
      <c r="AX45" s="1">
        <f t="shared" si="29"/>
        <v>31</v>
      </c>
      <c r="AY45">
        <v>15</v>
      </c>
      <c r="AZ45" s="1">
        <f t="shared" si="30"/>
        <v>0</v>
      </c>
      <c r="BA45" s="1">
        <f t="shared" si="31"/>
        <v>46</v>
      </c>
      <c r="BB45" s="1" t="b">
        <f t="shared" si="32"/>
        <v>0</v>
      </c>
      <c r="BC45" s="1">
        <f t="shared" si="33"/>
        <v>0</v>
      </c>
      <c r="BD45" s="1">
        <f t="shared" si="34"/>
        <v>9542</v>
      </c>
      <c r="BE45" s="1">
        <f t="shared" si="35"/>
        <v>0</v>
      </c>
      <c r="BF45" s="1">
        <f t="shared" si="36"/>
        <v>9542</v>
      </c>
      <c r="BG45" s="1">
        <f t="shared" si="37"/>
        <v>1</v>
      </c>
      <c r="BH45" s="5" t="str">
        <f t="shared" si="38"/>
        <v>Tue</v>
      </c>
      <c r="BL45" t="s">
        <v>172</v>
      </c>
      <c r="BO45" t="s">
        <v>68</v>
      </c>
      <c r="BQ45" s="7">
        <f t="shared" si="41"/>
        <v>1.441095890410959</v>
      </c>
      <c r="BR45" s="7">
        <f t="shared" si="40"/>
        <v>31.44109589041096</v>
      </c>
    </row>
    <row r="46" spans="1:70">
      <c r="A46">
        <v>10</v>
      </c>
      <c r="B46" t="s">
        <v>80</v>
      </c>
      <c r="C46" t="s">
        <v>49</v>
      </c>
      <c r="D46" t="s">
        <v>36</v>
      </c>
      <c r="F46" t="s">
        <v>174</v>
      </c>
      <c r="G46" s="3">
        <v>21</v>
      </c>
      <c r="H46" s="3">
        <v>5</v>
      </c>
      <c r="I46" s="2">
        <v>9</v>
      </c>
      <c r="J46" s="16">
        <f t="shared" si="0"/>
        <v>69</v>
      </c>
      <c r="K46" t="s">
        <v>28</v>
      </c>
      <c r="M46" t="s">
        <v>43</v>
      </c>
      <c r="N46" t="s">
        <v>176</v>
      </c>
      <c r="O46" t="s">
        <v>177</v>
      </c>
      <c r="P46" s="18">
        <v>15</v>
      </c>
      <c r="Q46" s="3">
        <v>1874</v>
      </c>
      <c r="R46" s="6">
        <f t="shared" si="1"/>
        <v>6.25</v>
      </c>
      <c r="S46" s="6">
        <f t="shared" si="2"/>
        <v>6</v>
      </c>
      <c r="T46" s="6">
        <f t="shared" si="3"/>
        <v>8766</v>
      </c>
      <c r="U46" s="3">
        <v>11</v>
      </c>
      <c r="V46" s="6">
        <f t="shared" si="4"/>
        <v>310</v>
      </c>
      <c r="W46" s="6">
        <f t="shared" si="5"/>
        <v>-3</v>
      </c>
      <c r="X46" s="6">
        <f t="shared" si="6"/>
        <v>-1</v>
      </c>
      <c r="Y46" s="6">
        <f t="shared" si="7"/>
        <v>-1</v>
      </c>
      <c r="Z46" s="6">
        <f t="shared" si="8"/>
        <v>-1</v>
      </c>
      <c r="AA46" s="6">
        <f t="shared" si="9"/>
        <v>0</v>
      </c>
      <c r="AB46" s="6">
        <f t="shared" si="10"/>
        <v>304</v>
      </c>
      <c r="AC46" s="3">
        <v>14</v>
      </c>
      <c r="AD46" s="1">
        <f t="shared" si="11"/>
        <v>2</v>
      </c>
      <c r="AE46" s="1">
        <f t="shared" si="12"/>
        <v>318</v>
      </c>
      <c r="AF46" s="1" t="b">
        <f t="shared" si="13"/>
        <v>0</v>
      </c>
      <c r="AG46" s="1">
        <f t="shared" si="14"/>
        <v>0</v>
      </c>
      <c r="AH46" s="1">
        <f t="shared" si="15"/>
        <v>9084</v>
      </c>
      <c r="AI46" s="1">
        <f t="shared" si="16"/>
        <v>0</v>
      </c>
      <c r="AJ46" s="1">
        <f t="shared" si="17"/>
        <v>9084</v>
      </c>
      <c r="AK46" s="1">
        <f t="shared" si="18"/>
        <v>5</v>
      </c>
      <c r="AL46" s="5" t="str">
        <f t="shared" si="19"/>
        <v>Sat</v>
      </c>
      <c r="AM46">
        <v>1892</v>
      </c>
      <c r="AN46" s="1">
        <f t="shared" si="20"/>
        <v>10.75</v>
      </c>
      <c r="AO46" s="1">
        <f t="shared" si="21"/>
        <v>10</v>
      </c>
      <c r="AP46" s="1">
        <f t="shared" si="22"/>
        <v>15340</v>
      </c>
      <c r="AQ46">
        <v>2</v>
      </c>
      <c r="AR46" s="1">
        <f t="shared" si="23"/>
        <v>31</v>
      </c>
      <c r="AS46" s="1">
        <f t="shared" si="24"/>
        <v>0</v>
      </c>
      <c r="AT46" s="1">
        <f t="shared" si="25"/>
        <v>0</v>
      </c>
      <c r="AU46" s="1">
        <f t="shared" si="26"/>
        <v>0</v>
      </c>
      <c r="AV46" s="1">
        <f t="shared" si="27"/>
        <v>0</v>
      </c>
      <c r="AW46" s="1">
        <f t="shared" si="28"/>
        <v>0</v>
      </c>
      <c r="AX46" s="1">
        <f t="shared" si="29"/>
        <v>31</v>
      </c>
      <c r="AY46">
        <v>14</v>
      </c>
      <c r="AZ46" s="1">
        <f t="shared" si="30"/>
        <v>0</v>
      </c>
      <c r="BA46" s="1">
        <f t="shared" si="31"/>
        <v>45</v>
      </c>
      <c r="BB46" s="1" t="b">
        <f t="shared" si="32"/>
        <v>0</v>
      </c>
      <c r="BC46" s="1">
        <f t="shared" si="33"/>
        <v>0</v>
      </c>
      <c r="BD46" s="1">
        <f t="shared" si="34"/>
        <v>15385</v>
      </c>
      <c r="BE46" s="1">
        <f t="shared" si="35"/>
        <v>0</v>
      </c>
      <c r="BF46" s="1">
        <f t="shared" si="36"/>
        <v>15385</v>
      </c>
      <c r="BG46" s="1">
        <f t="shared" si="37"/>
        <v>6</v>
      </c>
      <c r="BH46" s="5" t="str">
        <f t="shared" si="38"/>
        <v>Sun</v>
      </c>
      <c r="BL46" t="s">
        <v>180</v>
      </c>
      <c r="BO46" t="s">
        <v>68</v>
      </c>
      <c r="BQ46" s="7">
        <f t="shared" si="41"/>
        <v>17.263013698630136</v>
      </c>
      <c r="BR46" s="7">
        <f t="shared" si="40"/>
        <v>38.263013698630132</v>
      </c>
    </row>
    <row r="47" spans="1:70">
      <c r="A47">
        <v>1</v>
      </c>
      <c r="B47" t="s">
        <v>41</v>
      </c>
      <c r="C47" t="s">
        <v>41</v>
      </c>
      <c r="D47" t="s">
        <v>50</v>
      </c>
      <c r="F47" t="s">
        <v>173</v>
      </c>
      <c r="G47" s="3">
        <v>28</v>
      </c>
      <c r="H47" s="3">
        <v>5</v>
      </c>
      <c r="I47" s="2">
        <v>9</v>
      </c>
      <c r="J47" s="16">
        <f t="shared" si="0"/>
        <v>69</v>
      </c>
      <c r="K47" t="s">
        <v>38</v>
      </c>
      <c r="M47" t="s">
        <v>43</v>
      </c>
      <c r="N47" t="s">
        <v>175</v>
      </c>
      <c r="O47" t="s">
        <v>71</v>
      </c>
      <c r="P47" s="18">
        <v>84</v>
      </c>
      <c r="Q47" s="3">
        <v>1875</v>
      </c>
      <c r="R47" s="6">
        <f t="shared" si="1"/>
        <v>6.5</v>
      </c>
      <c r="S47" s="6">
        <f t="shared" si="2"/>
        <v>6</v>
      </c>
      <c r="T47" s="6">
        <f t="shared" si="3"/>
        <v>9131</v>
      </c>
      <c r="U47" s="3">
        <v>3</v>
      </c>
      <c r="V47" s="6">
        <f t="shared" si="4"/>
        <v>62</v>
      </c>
      <c r="W47" s="6">
        <f t="shared" si="5"/>
        <v>-3</v>
      </c>
      <c r="X47" s="6">
        <f t="shared" si="6"/>
        <v>0</v>
      </c>
      <c r="Y47" s="6">
        <f t="shared" si="7"/>
        <v>0</v>
      </c>
      <c r="Z47" s="6">
        <f t="shared" si="8"/>
        <v>0</v>
      </c>
      <c r="AA47" s="6">
        <f t="shared" si="9"/>
        <v>0</v>
      </c>
      <c r="AB47" s="6">
        <f t="shared" si="10"/>
        <v>59</v>
      </c>
      <c r="AC47" s="3">
        <v>15</v>
      </c>
      <c r="AD47" s="1">
        <f t="shared" si="11"/>
        <v>3</v>
      </c>
      <c r="AE47" s="1">
        <f t="shared" si="12"/>
        <v>74</v>
      </c>
      <c r="AF47" s="1" t="b">
        <f t="shared" si="13"/>
        <v>0</v>
      </c>
      <c r="AG47" s="1">
        <f t="shared" si="14"/>
        <v>0</v>
      </c>
      <c r="AH47" s="1">
        <f t="shared" si="15"/>
        <v>9205</v>
      </c>
      <c r="AI47" s="1">
        <f t="shared" si="16"/>
        <v>0</v>
      </c>
      <c r="AJ47" s="1">
        <f t="shared" si="17"/>
        <v>9205</v>
      </c>
      <c r="AK47" s="1">
        <f t="shared" si="18"/>
        <v>0</v>
      </c>
      <c r="AL47" s="5" t="str">
        <f t="shared" si="19"/>
        <v>Mon</v>
      </c>
      <c r="AM47">
        <v>1890</v>
      </c>
      <c r="AN47" s="1">
        <f t="shared" si="20"/>
        <v>10.25</v>
      </c>
      <c r="AO47" s="1">
        <f t="shared" si="21"/>
        <v>10</v>
      </c>
      <c r="AP47" s="1">
        <f t="shared" si="22"/>
        <v>14610</v>
      </c>
      <c r="AQ47">
        <v>6</v>
      </c>
      <c r="AR47" s="1">
        <f t="shared" si="23"/>
        <v>155</v>
      </c>
      <c r="AS47" s="1">
        <f t="shared" si="24"/>
        <v>-3</v>
      </c>
      <c r="AT47" s="1">
        <f t="shared" si="25"/>
        <v>-1</v>
      </c>
      <c r="AU47" s="1">
        <f t="shared" si="26"/>
        <v>0</v>
      </c>
      <c r="AV47" s="1">
        <f t="shared" si="27"/>
        <v>0</v>
      </c>
      <c r="AW47" s="1">
        <f t="shared" si="28"/>
        <v>0</v>
      </c>
      <c r="AX47" s="1">
        <f t="shared" si="29"/>
        <v>151</v>
      </c>
      <c r="AY47">
        <v>17</v>
      </c>
      <c r="AZ47" s="1">
        <f t="shared" si="30"/>
        <v>2</v>
      </c>
      <c r="BA47" s="1">
        <f t="shared" si="31"/>
        <v>168</v>
      </c>
      <c r="BB47" s="1" t="b">
        <f t="shared" si="32"/>
        <v>0</v>
      </c>
      <c r="BC47" s="1">
        <f t="shared" si="33"/>
        <v>0</v>
      </c>
      <c r="BD47" s="1">
        <f t="shared" si="34"/>
        <v>14778</v>
      </c>
      <c r="BE47" s="1">
        <f t="shared" si="35"/>
        <v>0</v>
      </c>
      <c r="BF47" s="1">
        <f t="shared" si="36"/>
        <v>14778</v>
      </c>
      <c r="BG47" s="1">
        <f t="shared" si="37"/>
        <v>1</v>
      </c>
      <c r="BH47" s="5" t="str">
        <f t="shared" si="38"/>
        <v>Tue</v>
      </c>
      <c r="BI47" t="s">
        <v>178</v>
      </c>
      <c r="BJ47" s="18" t="s">
        <v>33</v>
      </c>
      <c r="BK47" s="18">
        <v>11</v>
      </c>
      <c r="BL47" t="s">
        <v>179</v>
      </c>
      <c r="BN47" t="s">
        <v>186</v>
      </c>
      <c r="BO47" t="s">
        <v>34</v>
      </c>
      <c r="BQ47" s="7">
        <f t="shared" si="41"/>
        <v>15.268493150684931</v>
      </c>
      <c r="BR47" s="7">
        <f t="shared" si="40"/>
        <v>43.268493150684932</v>
      </c>
    </row>
    <row r="48" spans="1:70">
      <c r="A48">
        <v>4</v>
      </c>
      <c r="B48" t="s">
        <v>80</v>
      </c>
      <c r="C48" t="s">
        <v>49</v>
      </c>
      <c r="D48" t="s">
        <v>36</v>
      </c>
      <c r="F48" t="s">
        <v>96</v>
      </c>
      <c r="G48" s="3">
        <v>23</v>
      </c>
      <c r="H48" s="3">
        <v>5</v>
      </c>
      <c r="I48" s="2">
        <v>9</v>
      </c>
      <c r="J48" s="16">
        <f t="shared" si="0"/>
        <v>69</v>
      </c>
      <c r="K48" t="s">
        <v>28</v>
      </c>
      <c r="M48" t="s">
        <v>43</v>
      </c>
      <c r="N48" t="s">
        <v>44</v>
      </c>
      <c r="O48" t="s">
        <v>45</v>
      </c>
      <c r="P48" s="18">
        <v>4</v>
      </c>
      <c r="Q48" s="3">
        <v>1875</v>
      </c>
      <c r="R48" s="6">
        <f t="shared" si="1"/>
        <v>6.5</v>
      </c>
      <c r="S48" s="6">
        <f t="shared" si="2"/>
        <v>6</v>
      </c>
      <c r="T48" s="6">
        <f t="shared" si="3"/>
        <v>9131</v>
      </c>
      <c r="U48" s="3">
        <v>3</v>
      </c>
      <c r="V48" s="6">
        <f t="shared" si="4"/>
        <v>62</v>
      </c>
      <c r="W48" s="6">
        <f t="shared" si="5"/>
        <v>-3</v>
      </c>
      <c r="X48" s="6">
        <f t="shared" si="6"/>
        <v>0</v>
      </c>
      <c r="Y48" s="6">
        <f t="shared" si="7"/>
        <v>0</v>
      </c>
      <c r="Z48" s="6">
        <f t="shared" si="8"/>
        <v>0</v>
      </c>
      <c r="AA48" s="6">
        <f t="shared" si="9"/>
        <v>0</v>
      </c>
      <c r="AB48" s="6">
        <f t="shared" si="10"/>
        <v>59</v>
      </c>
      <c r="AC48" s="3">
        <v>23</v>
      </c>
      <c r="AD48" s="1">
        <f t="shared" si="11"/>
        <v>3</v>
      </c>
      <c r="AE48" s="1">
        <f t="shared" si="12"/>
        <v>82</v>
      </c>
      <c r="AF48" s="1" t="b">
        <f t="shared" si="13"/>
        <v>0</v>
      </c>
      <c r="AG48" s="1">
        <f t="shared" si="14"/>
        <v>0</v>
      </c>
      <c r="AH48" s="1">
        <f t="shared" si="15"/>
        <v>9213</v>
      </c>
      <c r="AI48" s="1">
        <f t="shared" si="16"/>
        <v>0</v>
      </c>
      <c r="AJ48" s="1">
        <f t="shared" si="17"/>
        <v>9213</v>
      </c>
      <c r="AK48" s="1">
        <f t="shared" si="18"/>
        <v>1</v>
      </c>
      <c r="AL48" s="5" t="str">
        <f t="shared" si="19"/>
        <v>Tue</v>
      </c>
      <c r="AM48">
        <v>1875</v>
      </c>
      <c r="AN48" s="1">
        <f t="shared" si="20"/>
        <v>6.5</v>
      </c>
      <c r="AO48" s="1">
        <f t="shared" si="21"/>
        <v>6</v>
      </c>
      <c r="AP48" s="1">
        <f t="shared" si="22"/>
        <v>9131</v>
      </c>
      <c r="AQ48">
        <v>4</v>
      </c>
      <c r="AR48" s="1">
        <f t="shared" si="23"/>
        <v>93</v>
      </c>
      <c r="AS48" s="1">
        <f t="shared" si="24"/>
        <v>-3</v>
      </c>
      <c r="AT48" s="1">
        <f t="shared" si="25"/>
        <v>0</v>
      </c>
      <c r="AU48" s="1">
        <f t="shared" si="26"/>
        <v>0</v>
      </c>
      <c r="AV48" s="1">
        <f t="shared" si="27"/>
        <v>0</v>
      </c>
      <c r="AW48" s="1">
        <f t="shared" si="28"/>
        <v>0</v>
      </c>
      <c r="AX48" s="1">
        <f t="shared" si="29"/>
        <v>90</v>
      </c>
      <c r="AY48">
        <v>23</v>
      </c>
      <c r="AZ48" s="1">
        <f t="shared" si="30"/>
        <v>3</v>
      </c>
      <c r="BA48" s="1">
        <f t="shared" si="31"/>
        <v>113</v>
      </c>
      <c r="BB48" s="1" t="b">
        <f t="shared" si="32"/>
        <v>0</v>
      </c>
      <c r="BC48" s="1">
        <f t="shared" si="33"/>
        <v>0</v>
      </c>
      <c r="BD48" s="1">
        <f t="shared" si="34"/>
        <v>9244</v>
      </c>
      <c r="BE48" s="1">
        <f t="shared" si="35"/>
        <v>0</v>
      </c>
      <c r="BF48" s="1">
        <f t="shared" si="36"/>
        <v>9244</v>
      </c>
      <c r="BG48" s="1">
        <f t="shared" si="37"/>
        <v>4</v>
      </c>
      <c r="BH48" s="5" t="str">
        <f t="shared" si="38"/>
        <v>Fri</v>
      </c>
      <c r="BL48" t="s">
        <v>34</v>
      </c>
      <c r="BO48" t="s">
        <v>34</v>
      </c>
      <c r="BQ48" s="7">
        <f t="shared" si="41"/>
        <v>8.4931506849315067E-2</v>
      </c>
      <c r="BR48" s="7">
        <f t="shared" si="40"/>
        <v>23.084931506849315</v>
      </c>
    </row>
    <row r="49" spans="1:70">
      <c r="A49">
        <v>7</v>
      </c>
      <c r="B49" t="s">
        <v>80</v>
      </c>
      <c r="C49" t="s">
        <v>49</v>
      </c>
      <c r="D49" t="s">
        <v>102</v>
      </c>
      <c r="F49" t="s">
        <v>181</v>
      </c>
      <c r="G49" s="3">
        <v>28</v>
      </c>
      <c r="H49" s="3">
        <v>5</v>
      </c>
      <c r="I49" s="2">
        <v>10.5</v>
      </c>
      <c r="J49" s="16">
        <f t="shared" si="0"/>
        <v>70.5</v>
      </c>
      <c r="K49" t="s">
        <v>28</v>
      </c>
      <c r="L49" s="3">
        <v>4</v>
      </c>
      <c r="M49" t="s">
        <v>183</v>
      </c>
      <c r="N49" t="s">
        <v>79</v>
      </c>
      <c r="O49" t="s">
        <v>45</v>
      </c>
      <c r="P49" s="18">
        <v>0</v>
      </c>
      <c r="Q49" s="3">
        <v>1875</v>
      </c>
      <c r="R49" s="6">
        <f t="shared" si="1"/>
        <v>6.5</v>
      </c>
      <c r="S49" s="6">
        <f t="shared" si="2"/>
        <v>6</v>
      </c>
      <c r="T49" s="6">
        <f t="shared" si="3"/>
        <v>9131</v>
      </c>
      <c r="U49" s="3">
        <v>10</v>
      </c>
      <c r="V49" s="6">
        <f t="shared" si="4"/>
        <v>279</v>
      </c>
      <c r="W49" s="6">
        <f t="shared" si="5"/>
        <v>-3</v>
      </c>
      <c r="X49" s="6">
        <f t="shared" si="6"/>
        <v>-1</v>
      </c>
      <c r="Y49" s="6">
        <f t="shared" si="7"/>
        <v>-1</v>
      </c>
      <c r="Z49" s="6">
        <f t="shared" si="8"/>
        <v>-1</v>
      </c>
      <c r="AA49" s="6">
        <f t="shared" si="9"/>
        <v>0</v>
      </c>
      <c r="AB49" s="6">
        <f t="shared" si="10"/>
        <v>273</v>
      </c>
      <c r="AC49" s="3">
        <v>19</v>
      </c>
      <c r="AD49" s="1">
        <f t="shared" si="11"/>
        <v>3</v>
      </c>
      <c r="AE49" s="1">
        <f t="shared" si="12"/>
        <v>292</v>
      </c>
      <c r="AF49" s="1" t="b">
        <f t="shared" si="13"/>
        <v>0</v>
      </c>
      <c r="AG49" s="1">
        <f t="shared" si="14"/>
        <v>0</v>
      </c>
      <c r="AH49" s="1">
        <f t="shared" si="15"/>
        <v>9423</v>
      </c>
      <c r="AI49" s="1">
        <f t="shared" si="16"/>
        <v>0</v>
      </c>
      <c r="AJ49" s="1">
        <f t="shared" si="17"/>
        <v>9423</v>
      </c>
      <c r="AK49" s="1">
        <f t="shared" si="18"/>
        <v>1</v>
      </c>
      <c r="AL49" s="5" t="str">
        <f t="shared" si="19"/>
        <v>Tue</v>
      </c>
      <c r="AM49">
        <v>1881</v>
      </c>
      <c r="AN49" s="1">
        <f t="shared" si="20"/>
        <v>8</v>
      </c>
      <c r="AO49" s="1">
        <f t="shared" si="21"/>
        <v>8</v>
      </c>
      <c r="AP49" s="1">
        <f t="shared" si="22"/>
        <v>11323</v>
      </c>
      <c r="AQ49">
        <v>8</v>
      </c>
      <c r="AR49" s="1">
        <f t="shared" si="23"/>
        <v>217</v>
      </c>
      <c r="AS49" s="1">
        <f t="shared" si="24"/>
        <v>-3</v>
      </c>
      <c r="AT49" s="1">
        <f t="shared" si="25"/>
        <v>-1</v>
      </c>
      <c r="AU49" s="1">
        <f t="shared" si="26"/>
        <v>-1</v>
      </c>
      <c r="AV49" s="1">
        <f t="shared" si="27"/>
        <v>0</v>
      </c>
      <c r="AW49" s="1">
        <f t="shared" si="28"/>
        <v>0</v>
      </c>
      <c r="AX49" s="1">
        <f t="shared" si="29"/>
        <v>212</v>
      </c>
      <c r="AY49">
        <v>16</v>
      </c>
      <c r="AZ49" s="1">
        <f t="shared" si="30"/>
        <v>1</v>
      </c>
      <c r="BA49" s="1">
        <f t="shared" si="31"/>
        <v>228</v>
      </c>
      <c r="BB49" s="1" t="b">
        <f t="shared" si="32"/>
        <v>0</v>
      </c>
      <c r="BC49" s="1">
        <f t="shared" si="33"/>
        <v>0</v>
      </c>
      <c r="BD49" s="1">
        <f t="shared" si="34"/>
        <v>11551</v>
      </c>
      <c r="BE49" s="1">
        <f t="shared" si="35"/>
        <v>0</v>
      </c>
      <c r="BF49" s="1">
        <f t="shared" si="36"/>
        <v>11551</v>
      </c>
      <c r="BG49" s="1">
        <f t="shared" si="37"/>
        <v>1</v>
      </c>
      <c r="BH49" s="5" t="str">
        <f t="shared" si="38"/>
        <v>Tue</v>
      </c>
      <c r="BL49" t="s">
        <v>185</v>
      </c>
      <c r="BO49" t="s">
        <v>101</v>
      </c>
      <c r="BQ49" s="7">
        <f t="shared" si="41"/>
        <v>5.8301369863013699</v>
      </c>
      <c r="BR49" s="7">
        <f t="shared" si="40"/>
        <v>33.830136986301369</v>
      </c>
    </row>
    <row r="50" spans="1:70">
      <c r="C50" t="s">
        <v>186</v>
      </c>
      <c r="D50" t="s">
        <v>81</v>
      </c>
      <c r="F50" t="s">
        <v>502</v>
      </c>
      <c r="G50" s="3">
        <v>35</v>
      </c>
      <c r="H50" s="3">
        <v>5</v>
      </c>
      <c r="I50" s="2">
        <v>9.75</v>
      </c>
      <c r="J50" s="16">
        <f t="shared" si="0"/>
        <v>69.75</v>
      </c>
      <c r="K50" t="s">
        <v>28</v>
      </c>
      <c r="L50" s="3">
        <v>5</v>
      </c>
      <c r="M50" t="s">
        <v>188</v>
      </c>
      <c r="N50" t="s">
        <v>189</v>
      </c>
      <c r="O50" t="s">
        <v>205</v>
      </c>
      <c r="P50" s="18">
        <v>80</v>
      </c>
      <c r="Q50" s="3">
        <v>1876</v>
      </c>
      <c r="R50" s="6">
        <f t="shared" si="1"/>
        <v>6.75</v>
      </c>
      <c r="S50" s="6">
        <f t="shared" si="2"/>
        <v>6</v>
      </c>
      <c r="T50" s="6">
        <f t="shared" si="3"/>
        <v>9496</v>
      </c>
      <c r="U50" s="3">
        <v>2</v>
      </c>
      <c r="V50" s="6">
        <f t="shared" si="4"/>
        <v>31</v>
      </c>
      <c r="W50" s="6">
        <f t="shared" si="5"/>
        <v>0</v>
      </c>
      <c r="X50" s="6">
        <f t="shared" si="6"/>
        <v>0</v>
      </c>
      <c r="Y50" s="6">
        <f t="shared" si="7"/>
        <v>0</v>
      </c>
      <c r="Z50" s="6">
        <f t="shared" si="8"/>
        <v>0</v>
      </c>
      <c r="AA50" s="6">
        <f t="shared" si="9"/>
        <v>0</v>
      </c>
      <c r="AB50" s="6">
        <f t="shared" si="10"/>
        <v>31</v>
      </c>
      <c r="AC50" s="3">
        <v>28</v>
      </c>
      <c r="AD50" s="1">
        <f t="shared" si="11"/>
        <v>0</v>
      </c>
      <c r="AE50" s="1">
        <f t="shared" si="12"/>
        <v>59</v>
      </c>
      <c r="AF50" s="1" t="b">
        <f t="shared" si="13"/>
        <v>0</v>
      </c>
      <c r="AG50" s="1">
        <f t="shared" si="14"/>
        <v>0</v>
      </c>
      <c r="AH50" s="1">
        <f t="shared" si="15"/>
        <v>9555</v>
      </c>
      <c r="AI50" s="1">
        <f t="shared" si="16"/>
        <v>0</v>
      </c>
      <c r="AJ50" s="1">
        <f t="shared" si="17"/>
        <v>9555</v>
      </c>
      <c r="AK50" s="1">
        <f t="shared" si="18"/>
        <v>0</v>
      </c>
      <c r="AL50" s="5" t="str">
        <f t="shared" si="19"/>
        <v>Mon</v>
      </c>
      <c r="AM50">
        <v>1882</v>
      </c>
      <c r="AN50" s="1">
        <f t="shared" si="20"/>
        <v>8.25</v>
      </c>
      <c r="AO50" s="1">
        <f t="shared" si="21"/>
        <v>8</v>
      </c>
      <c r="AP50" s="1">
        <f t="shared" si="22"/>
        <v>11688</v>
      </c>
      <c r="AQ50">
        <v>1</v>
      </c>
      <c r="AR50" s="1">
        <f t="shared" si="23"/>
        <v>0</v>
      </c>
      <c r="AS50" s="1">
        <f t="shared" si="24"/>
        <v>0</v>
      </c>
      <c r="AT50" s="1">
        <f t="shared" si="25"/>
        <v>0</v>
      </c>
      <c r="AU50" s="1">
        <f t="shared" si="26"/>
        <v>0</v>
      </c>
      <c r="AV50" s="1">
        <f t="shared" si="27"/>
        <v>0</v>
      </c>
      <c r="AW50" s="1">
        <f t="shared" si="28"/>
        <v>0</v>
      </c>
      <c r="AX50" s="1">
        <f t="shared" si="29"/>
        <v>0</v>
      </c>
      <c r="AY50">
        <v>6</v>
      </c>
      <c r="AZ50" s="1">
        <f t="shared" si="30"/>
        <v>2</v>
      </c>
      <c r="BA50" s="1">
        <f t="shared" si="31"/>
        <v>6</v>
      </c>
      <c r="BB50" s="1" t="b">
        <f t="shared" si="32"/>
        <v>0</v>
      </c>
      <c r="BC50" s="1">
        <f t="shared" si="33"/>
        <v>0</v>
      </c>
      <c r="BD50" s="1">
        <f t="shared" si="34"/>
        <v>11694</v>
      </c>
      <c r="BE50" s="1">
        <f t="shared" si="35"/>
        <v>0</v>
      </c>
      <c r="BF50" s="1">
        <f t="shared" si="36"/>
        <v>11694</v>
      </c>
      <c r="BG50" s="1">
        <f t="shared" si="37"/>
        <v>4</v>
      </c>
      <c r="BH50" s="5" t="str">
        <f t="shared" si="38"/>
        <v>Fri</v>
      </c>
      <c r="BI50" t="s">
        <v>190</v>
      </c>
      <c r="BJ50" s="18" t="s">
        <v>33</v>
      </c>
      <c r="BK50" s="18">
        <v>6.25</v>
      </c>
      <c r="BL50" t="s">
        <v>191</v>
      </c>
      <c r="BM50" t="s">
        <v>33</v>
      </c>
      <c r="BO50" t="s">
        <v>192</v>
      </c>
      <c r="BQ50" s="7">
        <f t="shared" si="41"/>
        <v>5.86027397260274</v>
      </c>
      <c r="BR50" s="7">
        <f t="shared" si="40"/>
        <v>40.860273972602741</v>
      </c>
    </row>
    <row r="51" spans="1:70">
      <c r="A51">
        <v>3</v>
      </c>
      <c r="B51" t="s">
        <v>80</v>
      </c>
      <c r="C51" t="s">
        <v>49</v>
      </c>
      <c r="D51" t="s">
        <v>130</v>
      </c>
      <c r="F51" t="s">
        <v>182</v>
      </c>
      <c r="G51" s="3">
        <v>21</v>
      </c>
      <c r="H51" s="3">
        <v>5</v>
      </c>
      <c r="I51" s="2">
        <v>11</v>
      </c>
      <c r="J51" s="16">
        <f t="shared" si="0"/>
        <v>71</v>
      </c>
      <c r="K51" t="s">
        <v>38</v>
      </c>
      <c r="M51" t="s">
        <v>43</v>
      </c>
      <c r="N51" t="s">
        <v>184</v>
      </c>
      <c r="O51" t="s">
        <v>45</v>
      </c>
      <c r="P51" s="18">
        <v>6</v>
      </c>
      <c r="Q51" s="3">
        <v>1876</v>
      </c>
      <c r="R51" s="6">
        <f t="shared" si="1"/>
        <v>6.75</v>
      </c>
      <c r="S51" s="6">
        <f t="shared" si="2"/>
        <v>6</v>
      </c>
      <c r="T51" s="6">
        <f t="shared" si="3"/>
        <v>9496</v>
      </c>
      <c r="U51" s="3">
        <v>2</v>
      </c>
      <c r="V51" s="6">
        <f t="shared" si="4"/>
        <v>31</v>
      </c>
      <c r="W51" s="6">
        <f t="shared" si="5"/>
        <v>0</v>
      </c>
      <c r="X51" s="6">
        <f t="shared" si="6"/>
        <v>0</v>
      </c>
      <c r="Y51" s="6">
        <f t="shared" si="7"/>
        <v>0</v>
      </c>
      <c r="Z51" s="6">
        <f t="shared" si="8"/>
        <v>0</v>
      </c>
      <c r="AA51" s="6">
        <f t="shared" si="9"/>
        <v>0</v>
      </c>
      <c r="AB51" s="6">
        <f t="shared" si="10"/>
        <v>31</v>
      </c>
      <c r="AC51" s="3">
        <v>29</v>
      </c>
      <c r="AD51" s="1">
        <f t="shared" si="11"/>
        <v>0</v>
      </c>
      <c r="AE51" s="1">
        <f t="shared" si="12"/>
        <v>60</v>
      </c>
      <c r="AF51" s="1" t="b">
        <f t="shared" si="13"/>
        <v>1</v>
      </c>
      <c r="AG51" s="1">
        <f t="shared" si="14"/>
        <v>1</v>
      </c>
      <c r="AH51" s="1">
        <f t="shared" si="15"/>
        <v>9557</v>
      </c>
      <c r="AI51" s="1">
        <f t="shared" si="16"/>
        <v>0</v>
      </c>
      <c r="AJ51" s="1">
        <f t="shared" si="17"/>
        <v>9557</v>
      </c>
      <c r="AK51" s="1">
        <f t="shared" si="18"/>
        <v>2</v>
      </c>
      <c r="AL51" s="5" t="str">
        <f t="shared" si="19"/>
        <v>Wed</v>
      </c>
      <c r="AM51">
        <v>1877</v>
      </c>
      <c r="AN51" s="1">
        <f t="shared" si="20"/>
        <v>7</v>
      </c>
      <c r="AO51" s="1">
        <f t="shared" si="21"/>
        <v>7</v>
      </c>
      <c r="AP51" s="1">
        <f t="shared" si="22"/>
        <v>9862</v>
      </c>
      <c r="AQ51">
        <v>7</v>
      </c>
      <c r="AR51" s="1">
        <f t="shared" si="23"/>
        <v>186</v>
      </c>
      <c r="AS51" s="1">
        <f t="shared" si="24"/>
        <v>-3</v>
      </c>
      <c r="AT51" s="1">
        <f t="shared" si="25"/>
        <v>-1</v>
      </c>
      <c r="AU51" s="1">
        <f t="shared" si="26"/>
        <v>-1</v>
      </c>
      <c r="AV51" s="1">
        <f t="shared" si="27"/>
        <v>0</v>
      </c>
      <c r="AW51" s="1">
        <f t="shared" si="28"/>
        <v>0</v>
      </c>
      <c r="AX51" s="1">
        <f t="shared" si="29"/>
        <v>181</v>
      </c>
      <c r="AY51">
        <v>31</v>
      </c>
      <c r="AZ51" s="1">
        <f t="shared" si="30"/>
        <v>1</v>
      </c>
      <c r="BA51" s="1">
        <f t="shared" si="31"/>
        <v>212</v>
      </c>
      <c r="BB51" s="1" t="b">
        <f t="shared" si="32"/>
        <v>0</v>
      </c>
      <c r="BC51" s="1">
        <f t="shared" si="33"/>
        <v>0</v>
      </c>
      <c r="BD51" s="1">
        <f t="shared" si="34"/>
        <v>10074</v>
      </c>
      <c r="BE51" s="1">
        <f t="shared" si="35"/>
        <v>0</v>
      </c>
      <c r="BF51" s="1">
        <f t="shared" si="36"/>
        <v>10074</v>
      </c>
      <c r="BG51" s="1">
        <f t="shared" si="37"/>
        <v>1</v>
      </c>
      <c r="BH51" s="5" t="str">
        <f t="shared" si="38"/>
        <v>Tue</v>
      </c>
      <c r="BO51" t="s">
        <v>34</v>
      </c>
      <c r="BQ51" s="7">
        <f t="shared" si="41"/>
        <v>1.4164383561643836</v>
      </c>
      <c r="BR51" s="7">
        <f t="shared" si="40"/>
        <v>22.416438356164385</v>
      </c>
    </row>
    <row r="52" spans="1:70">
      <c r="A52">
        <v>9</v>
      </c>
      <c r="B52" t="s">
        <v>80</v>
      </c>
      <c r="C52" t="s">
        <v>49</v>
      </c>
      <c r="D52" t="s">
        <v>130</v>
      </c>
      <c r="F52" t="s">
        <v>193</v>
      </c>
      <c r="G52" s="3">
        <v>21</v>
      </c>
      <c r="H52" s="3">
        <v>5</v>
      </c>
      <c r="I52" s="2">
        <v>8.5</v>
      </c>
      <c r="J52" s="16">
        <f t="shared" si="0"/>
        <v>68.5</v>
      </c>
      <c r="K52" t="s">
        <v>38</v>
      </c>
      <c r="M52" t="s">
        <v>43</v>
      </c>
      <c r="N52" t="s">
        <v>194</v>
      </c>
      <c r="O52" t="s">
        <v>45</v>
      </c>
      <c r="P52" s="18">
        <v>3</v>
      </c>
      <c r="Q52" s="3">
        <v>1876</v>
      </c>
      <c r="R52" s="6">
        <f t="shared" si="1"/>
        <v>6.75</v>
      </c>
      <c r="S52" s="6">
        <f t="shared" si="2"/>
        <v>6</v>
      </c>
      <c r="T52" s="6">
        <f t="shared" si="3"/>
        <v>9496</v>
      </c>
      <c r="U52" s="3">
        <v>11</v>
      </c>
      <c r="V52" s="6">
        <f t="shared" si="4"/>
        <v>310</v>
      </c>
      <c r="W52" s="6">
        <f t="shared" si="5"/>
        <v>-3</v>
      </c>
      <c r="X52" s="6">
        <f t="shared" si="6"/>
        <v>-1</v>
      </c>
      <c r="Y52" s="6">
        <f t="shared" si="7"/>
        <v>-1</v>
      </c>
      <c r="Z52" s="6">
        <f t="shared" si="8"/>
        <v>-1</v>
      </c>
      <c r="AA52" s="6">
        <f t="shared" si="9"/>
        <v>0</v>
      </c>
      <c r="AB52" s="6">
        <f t="shared" si="10"/>
        <v>304</v>
      </c>
      <c r="AC52" s="3">
        <v>27</v>
      </c>
      <c r="AD52" s="1">
        <f t="shared" si="11"/>
        <v>0</v>
      </c>
      <c r="AE52" s="1">
        <f t="shared" si="12"/>
        <v>331</v>
      </c>
      <c r="AF52" s="1" t="b">
        <f t="shared" si="13"/>
        <v>1</v>
      </c>
      <c r="AG52" s="1">
        <f t="shared" si="14"/>
        <v>1</v>
      </c>
      <c r="AH52" s="1">
        <f t="shared" si="15"/>
        <v>9828</v>
      </c>
      <c r="AI52" s="1">
        <f t="shared" si="16"/>
        <v>0</v>
      </c>
      <c r="AJ52" s="1">
        <f t="shared" si="17"/>
        <v>9828</v>
      </c>
      <c r="AK52" s="1">
        <f t="shared" si="18"/>
        <v>0</v>
      </c>
      <c r="AL52" s="5" t="str">
        <f t="shared" si="19"/>
        <v>Mon</v>
      </c>
      <c r="AM52">
        <v>1879</v>
      </c>
      <c r="AN52" s="1">
        <f t="shared" si="20"/>
        <v>7.5</v>
      </c>
      <c r="AO52" s="1">
        <f t="shared" si="21"/>
        <v>7</v>
      </c>
      <c r="AP52" s="1">
        <f t="shared" si="22"/>
        <v>10592</v>
      </c>
      <c r="AQ52">
        <v>1</v>
      </c>
      <c r="AR52" s="1">
        <f t="shared" si="23"/>
        <v>0</v>
      </c>
      <c r="AS52" s="1">
        <f t="shared" si="24"/>
        <v>0</v>
      </c>
      <c r="AT52" s="1">
        <f t="shared" si="25"/>
        <v>0</v>
      </c>
      <c r="AU52" s="1">
        <f t="shared" si="26"/>
        <v>0</v>
      </c>
      <c r="AV52" s="1">
        <f t="shared" si="27"/>
        <v>0</v>
      </c>
      <c r="AW52" s="1">
        <f t="shared" si="28"/>
        <v>0</v>
      </c>
      <c r="AX52" s="1">
        <f t="shared" si="29"/>
        <v>0</v>
      </c>
      <c r="AY52">
        <v>14</v>
      </c>
      <c r="AZ52" s="1">
        <f t="shared" si="30"/>
        <v>3</v>
      </c>
      <c r="BA52" s="1">
        <f t="shared" si="31"/>
        <v>14</v>
      </c>
      <c r="BB52" s="1" t="b">
        <f t="shared" si="32"/>
        <v>0</v>
      </c>
      <c r="BC52" s="1">
        <f t="shared" si="33"/>
        <v>0</v>
      </c>
      <c r="BD52" s="1">
        <f t="shared" si="34"/>
        <v>10606</v>
      </c>
      <c r="BE52" s="1">
        <f t="shared" si="35"/>
        <v>0</v>
      </c>
      <c r="BF52" s="1">
        <f t="shared" si="36"/>
        <v>10606</v>
      </c>
      <c r="BG52" s="1">
        <f t="shared" si="37"/>
        <v>1</v>
      </c>
      <c r="BH52" s="5" t="str">
        <f t="shared" si="38"/>
        <v>Tue</v>
      </c>
      <c r="BI52" t="s">
        <v>195</v>
      </c>
      <c r="BL52" t="s">
        <v>196</v>
      </c>
      <c r="BO52" t="s">
        <v>34</v>
      </c>
      <c r="BQ52" s="7">
        <f t="shared" si="41"/>
        <v>2.1315068493150684</v>
      </c>
      <c r="BR52" s="7">
        <f t="shared" si="40"/>
        <v>23.13150684931507</v>
      </c>
    </row>
    <row r="53" spans="1:70">
      <c r="A53">
        <v>3</v>
      </c>
      <c r="B53" t="s">
        <v>80</v>
      </c>
      <c r="C53" t="s">
        <v>49</v>
      </c>
      <c r="D53" t="s">
        <v>102</v>
      </c>
      <c r="F53" t="s">
        <v>197</v>
      </c>
      <c r="G53" s="3">
        <v>21</v>
      </c>
      <c r="H53" s="3">
        <v>5</v>
      </c>
      <c r="I53" s="2">
        <v>10.5</v>
      </c>
      <c r="J53" s="16">
        <f t="shared" si="0"/>
        <v>70.5</v>
      </c>
      <c r="K53" t="s">
        <v>38</v>
      </c>
      <c r="M53" t="s">
        <v>198</v>
      </c>
      <c r="N53" t="s">
        <v>199</v>
      </c>
      <c r="O53" t="s">
        <v>200</v>
      </c>
      <c r="P53" s="18">
        <v>390</v>
      </c>
      <c r="Q53" s="3">
        <v>1877</v>
      </c>
      <c r="R53" s="6">
        <f t="shared" si="1"/>
        <v>7</v>
      </c>
      <c r="S53" s="6">
        <f t="shared" si="2"/>
        <v>7</v>
      </c>
      <c r="T53" s="6">
        <f t="shared" si="3"/>
        <v>9862</v>
      </c>
      <c r="U53" s="3">
        <v>8</v>
      </c>
      <c r="V53" s="6">
        <f t="shared" si="4"/>
        <v>217</v>
      </c>
      <c r="W53" s="6">
        <f t="shared" si="5"/>
        <v>-3</v>
      </c>
      <c r="X53" s="6">
        <f t="shared" si="6"/>
        <v>-1</v>
      </c>
      <c r="Y53" s="6">
        <f t="shared" si="7"/>
        <v>-1</v>
      </c>
      <c r="Z53" s="6">
        <f t="shared" si="8"/>
        <v>0</v>
      </c>
      <c r="AA53" s="6">
        <f t="shared" si="9"/>
        <v>0</v>
      </c>
      <c r="AB53" s="6">
        <f t="shared" si="10"/>
        <v>212</v>
      </c>
      <c r="AC53" s="3">
        <v>13</v>
      </c>
      <c r="AD53" s="1">
        <f t="shared" si="11"/>
        <v>1</v>
      </c>
      <c r="AE53" s="1">
        <f t="shared" si="12"/>
        <v>225</v>
      </c>
      <c r="AF53" s="1" t="b">
        <f t="shared" si="13"/>
        <v>0</v>
      </c>
      <c r="AG53" s="1">
        <f t="shared" si="14"/>
        <v>0</v>
      </c>
      <c r="AH53" s="1">
        <f t="shared" si="15"/>
        <v>10087</v>
      </c>
      <c r="AI53" s="1">
        <f t="shared" si="16"/>
        <v>0</v>
      </c>
      <c r="AJ53" s="1">
        <f t="shared" si="17"/>
        <v>10087</v>
      </c>
      <c r="AK53" s="1">
        <f t="shared" si="18"/>
        <v>0</v>
      </c>
      <c r="AL53" s="5" t="str">
        <f t="shared" si="19"/>
        <v>Mon</v>
      </c>
      <c r="AM53">
        <v>1902</v>
      </c>
      <c r="AN53" s="1">
        <f t="shared" si="20"/>
        <v>13.25</v>
      </c>
      <c r="AO53" s="1">
        <f t="shared" si="21"/>
        <v>13</v>
      </c>
      <c r="AP53" s="1">
        <f t="shared" si="22"/>
        <v>18993</v>
      </c>
      <c r="AQ53">
        <v>12</v>
      </c>
      <c r="AR53" s="1">
        <f t="shared" si="23"/>
        <v>341</v>
      </c>
      <c r="AS53" s="1">
        <f t="shared" si="24"/>
        <v>-3</v>
      </c>
      <c r="AT53" s="1">
        <f t="shared" si="25"/>
        <v>-1</v>
      </c>
      <c r="AU53" s="1">
        <f t="shared" si="26"/>
        <v>-1</v>
      </c>
      <c r="AV53" s="1">
        <f t="shared" si="27"/>
        <v>-1</v>
      </c>
      <c r="AW53" s="1">
        <f t="shared" si="28"/>
        <v>-1</v>
      </c>
      <c r="AX53" s="1">
        <f t="shared" si="29"/>
        <v>334</v>
      </c>
      <c r="AY53">
        <v>29</v>
      </c>
      <c r="AZ53" s="1">
        <f t="shared" si="30"/>
        <v>2</v>
      </c>
      <c r="BA53" s="1">
        <f t="shared" si="31"/>
        <v>363</v>
      </c>
      <c r="BB53" s="1" t="b">
        <f t="shared" si="32"/>
        <v>0</v>
      </c>
      <c r="BC53" s="1">
        <f t="shared" si="33"/>
        <v>0</v>
      </c>
      <c r="BD53" s="1">
        <f t="shared" si="34"/>
        <v>19356</v>
      </c>
      <c r="BE53" s="1">
        <f t="shared" si="35"/>
        <v>-1</v>
      </c>
      <c r="BF53" s="1">
        <f t="shared" si="36"/>
        <v>19355</v>
      </c>
      <c r="BG53" s="1">
        <f t="shared" si="37"/>
        <v>0</v>
      </c>
      <c r="BH53" s="5" t="str">
        <f t="shared" si="38"/>
        <v>Mon</v>
      </c>
      <c r="BL53" t="s">
        <v>201</v>
      </c>
      <c r="BO53" t="s">
        <v>76</v>
      </c>
      <c r="BQ53" s="7">
        <f t="shared" si="41"/>
        <v>25.391780821917809</v>
      </c>
      <c r="BR53" s="7">
        <f t="shared" si="40"/>
        <v>46.391780821917806</v>
      </c>
    </row>
    <row r="54" spans="1:70">
      <c r="A54">
        <v>9</v>
      </c>
      <c r="B54" t="s">
        <v>80</v>
      </c>
      <c r="C54" t="s">
        <v>49</v>
      </c>
      <c r="D54" t="s">
        <v>60</v>
      </c>
      <c r="E54" t="s">
        <v>107</v>
      </c>
      <c r="F54" t="s">
        <v>202</v>
      </c>
      <c r="G54" s="3">
        <v>26</v>
      </c>
      <c r="H54" s="3">
        <v>5</v>
      </c>
      <c r="I54" s="2">
        <v>9.5</v>
      </c>
      <c r="J54" s="16">
        <f t="shared" si="0"/>
        <v>69.5</v>
      </c>
      <c r="K54" t="s">
        <v>28</v>
      </c>
      <c r="L54" s="3">
        <v>3</v>
      </c>
      <c r="M54" t="s">
        <v>203</v>
      </c>
      <c r="N54" t="s">
        <v>204</v>
      </c>
      <c r="O54" t="s">
        <v>205</v>
      </c>
      <c r="P54" s="18">
        <v>68</v>
      </c>
      <c r="Q54" s="3">
        <v>1879</v>
      </c>
      <c r="R54" s="6">
        <f t="shared" si="1"/>
        <v>7.5</v>
      </c>
      <c r="S54" s="6">
        <f t="shared" si="2"/>
        <v>7</v>
      </c>
      <c r="T54" s="6">
        <f t="shared" si="3"/>
        <v>10592</v>
      </c>
      <c r="U54" s="3">
        <v>1</v>
      </c>
      <c r="V54" s="6">
        <f t="shared" si="4"/>
        <v>0</v>
      </c>
      <c r="W54" s="6">
        <f t="shared" si="5"/>
        <v>0</v>
      </c>
      <c r="X54" s="6">
        <f t="shared" si="6"/>
        <v>0</v>
      </c>
      <c r="Y54" s="6">
        <f t="shared" si="7"/>
        <v>0</v>
      </c>
      <c r="Z54" s="6">
        <f t="shared" si="8"/>
        <v>0</v>
      </c>
      <c r="AA54" s="6">
        <f t="shared" si="9"/>
        <v>0</v>
      </c>
      <c r="AB54" s="6">
        <f t="shared" si="10"/>
        <v>0</v>
      </c>
      <c r="AC54" s="3">
        <v>28</v>
      </c>
      <c r="AD54" s="1">
        <f t="shared" si="11"/>
        <v>3</v>
      </c>
      <c r="AE54" s="1">
        <f t="shared" si="12"/>
        <v>28</v>
      </c>
      <c r="AF54" s="1" t="b">
        <f t="shared" si="13"/>
        <v>0</v>
      </c>
      <c r="AG54" s="1">
        <f t="shared" si="14"/>
        <v>0</v>
      </c>
      <c r="AH54" s="1">
        <f t="shared" si="15"/>
        <v>10620</v>
      </c>
      <c r="AI54" s="1">
        <f t="shared" si="16"/>
        <v>0</v>
      </c>
      <c r="AJ54" s="1">
        <f t="shared" si="17"/>
        <v>10620</v>
      </c>
      <c r="AK54" s="1">
        <f t="shared" si="18"/>
        <v>1</v>
      </c>
      <c r="AL54" s="5" t="str">
        <f t="shared" si="19"/>
        <v>Tue</v>
      </c>
      <c r="AM54">
        <v>1879</v>
      </c>
      <c r="AN54" s="1">
        <f t="shared" si="20"/>
        <v>7.5</v>
      </c>
      <c r="AO54" s="1">
        <f t="shared" si="21"/>
        <v>7</v>
      </c>
      <c r="AP54" s="1">
        <f t="shared" si="22"/>
        <v>10592</v>
      </c>
      <c r="AQ54">
        <v>6</v>
      </c>
      <c r="AR54" s="1">
        <f t="shared" si="23"/>
        <v>155</v>
      </c>
      <c r="AS54" s="1">
        <f t="shared" si="24"/>
        <v>-3</v>
      </c>
      <c r="AT54" s="1">
        <f t="shared" si="25"/>
        <v>-1</v>
      </c>
      <c r="AU54" s="1">
        <f t="shared" si="26"/>
        <v>0</v>
      </c>
      <c r="AV54" s="1">
        <f t="shared" si="27"/>
        <v>0</v>
      </c>
      <c r="AW54" s="1">
        <f t="shared" si="28"/>
        <v>0</v>
      </c>
      <c r="AX54" s="1">
        <f t="shared" si="29"/>
        <v>151</v>
      </c>
      <c r="AY54">
        <v>13</v>
      </c>
      <c r="AZ54" s="1">
        <f t="shared" si="30"/>
        <v>3</v>
      </c>
      <c r="BA54" s="1">
        <f t="shared" si="31"/>
        <v>164</v>
      </c>
      <c r="BB54" s="1" t="b">
        <f t="shared" si="32"/>
        <v>0</v>
      </c>
      <c r="BC54" s="1">
        <f t="shared" si="33"/>
        <v>0</v>
      </c>
      <c r="BD54" s="1">
        <f t="shared" si="34"/>
        <v>10756</v>
      </c>
      <c r="BE54" s="1">
        <f t="shared" si="35"/>
        <v>0</v>
      </c>
      <c r="BF54" s="1">
        <f t="shared" si="36"/>
        <v>10756</v>
      </c>
      <c r="BG54" s="1">
        <f t="shared" si="37"/>
        <v>4</v>
      </c>
      <c r="BH54" s="5" t="str">
        <f t="shared" si="38"/>
        <v>Fri</v>
      </c>
      <c r="BO54" t="s">
        <v>68</v>
      </c>
      <c r="BQ54" s="7">
        <f t="shared" si="41"/>
        <v>0.37260273972602742</v>
      </c>
      <c r="BR54" s="7">
        <f t="shared" si="40"/>
        <v>26.372602739726027</v>
      </c>
    </row>
    <row r="55" spans="1:70">
      <c r="A55">
        <v>9</v>
      </c>
      <c r="B55" t="s">
        <v>80</v>
      </c>
      <c r="C55" t="s">
        <v>49</v>
      </c>
      <c r="D55" t="s">
        <v>92</v>
      </c>
      <c r="F55" t="s">
        <v>206</v>
      </c>
      <c r="G55" s="3">
        <v>29</v>
      </c>
      <c r="H55" s="3">
        <v>5</v>
      </c>
      <c r="I55" s="2">
        <v>9.5</v>
      </c>
      <c r="J55" s="16">
        <f t="shared" si="0"/>
        <v>69.5</v>
      </c>
      <c r="K55" t="s">
        <v>28</v>
      </c>
      <c r="L55" s="3">
        <v>3</v>
      </c>
      <c r="M55" t="s">
        <v>91</v>
      </c>
      <c r="N55" t="s">
        <v>207</v>
      </c>
      <c r="O55" t="s">
        <v>116</v>
      </c>
      <c r="P55" s="18">
        <v>13</v>
      </c>
      <c r="Q55" s="3">
        <v>1879</v>
      </c>
      <c r="R55" s="6">
        <f t="shared" si="1"/>
        <v>7.5</v>
      </c>
      <c r="S55" s="6">
        <f t="shared" si="2"/>
        <v>7</v>
      </c>
      <c r="T55" s="6">
        <f t="shared" si="3"/>
        <v>10592</v>
      </c>
      <c r="U55" s="3">
        <v>7</v>
      </c>
      <c r="V55" s="6">
        <f t="shared" si="4"/>
        <v>186</v>
      </c>
      <c r="W55" s="6">
        <f t="shared" si="5"/>
        <v>-3</v>
      </c>
      <c r="X55" s="6">
        <f t="shared" si="6"/>
        <v>-1</v>
      </c>
      <c r="Y55" s="6">
        <f t="shared" si="7"/>
        <v>-1</v>
      </c>
      <c r="Z55" s="6">
        <f t="shared" si="8"/>
        <v>0</v>
      </c>
      <c r="AA55" s="6">
        <f t="shared" si="9"/>
        <v>0</v>
      </c>
      <c r="AB55" s="6">
        <f t="shared" si="10"/>
        <v>181</v>
      </c>
      <c r="AC55" s="3">
        <v>1</v>
      </c>
      <c r="AD55" s="1">
        <f t="shared" si="11"/>
        <v>3</v>
      </c>
      <c r="AE55" s="1">
        <f t="shared" si="12"/>
        <v>182</v>
      </c>
      <c r="AF55" s="1" t="b">
        <f t="shared" si="13"/>
        <v>0</v>
      </c>
      <c r="AG55" s="1">
        <f t="shared" si="14"/>
        <v>0</v>
      </c>
      <c r="AH55" s="1">
        <f t="shared" si="15"/>
        <v>10774</v>
      </c>
      <c r="AI55" s="1">
        <f t="shared" si="16"/>
        <v>0</v>
      </c>
      <c r="AJ55" s="1">
        <f t="shared" si="17"/>
        <v>10774</v>
      </c>
      <c r="AK55" s="1">
        <f t="shared" si="18"/>
        <v>1</v>
      </c>
      <c r="AL55" s="5" t="str">
        <f t="shared" si="19"/>
        <v>Tue</v>
      </c>
      <c r="AM55">
        <v>1900</v>
      </c>
      <c r="AN55" s="1">
        <f t="shared" si="20"/>
        <v>12.75</v>
      </c>
      <c r="AO55" s="1">
        <f t="shared" si="21"/>
        <v>12</v>
      </c>
      <c r="AP55" s="1">
        <f t="shared" si="22"/>
        <v>18262</v>
      </c>
      <c r="AQ55">
        <v>4</v>
      </c>
      <c r="AR55" s="1">
        <f t="shared" si="23"/>
        <v>93</v>
      </c>
      <c r="AS55" s="1">
        <f t="shared" si="24"/>
        <v>-3</v>
      </c>
      <c r="AT55" s="1">
        <f t="shared" si="25"/>
        <v>0</v>
      </c>
      <c r="AU55" s="1">
        <f t="shared" si="26"/>
        <v>0</v>
      </c>
      <c r="AV55" s="1">
        <f t="shared" si="27"/>
        <v>0</v>
      </c>
      <c r="AW55" s="1">
        <f t="shared" si="28"/>
        <v>0</v>
      </c>
      <c r="AX55" s="1">
        <f t="shared" si="29"/>
        <v>90</v>
      </c>
      <c r="AY55">
        <v>19</v>
      </c>
      <c r="AZ55" s="1">
        <f t="shared" si="30"/>
        <v>0</v>
      </c>
      <c r="BA55" s="1">
        <f t="shared" si="31"/>
        <v>109</v>
      </c>
      <c r="BB55" s="1" t="b">
        <f t="shared" si="32"/>
        <v>1</v>
      </c>
      <c r="BC55" s="1">
        <f t="shared" si="33"/>
        <v>1</v>
      </c>
      <c r="BD55" s="1">
        <f t="shared" si="34"/>
        <v>18372</v>
      </c>
      <c r="BE55" s="1">
        <f t="shared" si="35"/>
        <v>-1</v>
      </c>
      <c r="BF55" s="1">
        <f t="shared" si="36"/>
        <v>18371</v>
      </c>
      <c r="BG55" s="1">
        <f t="shared" si="37"/>
        <v>3</v>
      </c>
      <c r="BH55" s="5" t="str">
        <f t="shared" si="38"/>
        <v>Thu</v>
      </c>
      <c r="BL55" t="s">
        <v>208</v>
      </c>
      <c r="BO55" t="s">
        <v>101</v>
      </c>
      <c r="BQ55" s="7">
        <f t="shared" si="41"/>
        <v>20.813698630136987</v>
      </c>
      <c r="BR55" s="7">
        <f t="shared" si="40"/>
        <v>49.813698630136983</v>
      </c>
    </row>
    <row r="56" spans="1:70">
      <c r="A56">
        <v>10</v>
      </c>
      <c r="B56" t="s">
        <v>80</v>
      </c>
      <c r="C56" t="s">
        <v>49</v>
      </c>
      <c r="D56" t="s">
        <v>209</v>
      </c>
      <c r="F56" t="s">
        <v>187</v>
      </c>
      <c r="G56" s="3">
        <v>22</v>
      </c>
      <c r="H56" s="3">
        <v>5</v>
      </c>
      <c r="I56" s="2">
        <v>9.5</v>
      </c>
      <c r="J56" s="16">
        <f t="shared" si="0"/>
        <v>69.5</v>
      </c>
      <c r="K56" t="s">
        <v>38</v>
      </c>
      <c r="M56" t="s">
        <v>210</v>
      </c>
      <c r="N56" t="s">
        <v>211</v>
      </c>
      <c r="O56" t="s">
        <v>177</v>
      </c>
      <c r="P56" s="18">
        <v>19</v>
      </c>
      <c r="Q56" s="3">
        <v>1879</v>
      </c>
      <c r="R56" s="6">
        <f t="shared" si="1"/>
        <v>7.5</v>
      </c>
      <c r="S56" s="6">
        <f t="shared" si="2"/>
        <v>7</v>
      </c>
      <c r="T56" s="6">
        <f t="shared" si="3"/>
        <v>10592</v>
      </c>
      <c r="U56" s="3">
        <v>7</v>
      </c>
      <c r="V56" s="6">
        <f t="shared" si="4"/>
        <v>186</v>
      </c>
      <c r="W56" s="6">
        <f t="shared" si="5"/>
        <v>-3</v>
      </c>
      <c r="X56" s="6">
        <f t="shared" si="6"/>
        <v>-1</v>
      </c>
      <c r="Y56" s="6">
        <f t="shared" si="7"/>
        <v>-1</v>
      </c>
      <c r="Z56" s="6">
        <f t="shared" si="8"/>
        <v>0</v>
      </c>
      <c r="AA56" s="6">
        <f t="shared" si="9"/>
        <v>0</v>
      </c>
      <c r="AB56" s="6">
        <f t="shared" si="10"/>
        <v>181</v>
      </c>
      <c r="AC56" s="3">
        <v>29</v>
      </c>
      <c r="AD56" s="1">
        <f t="shared" si="11"/>
        <v>3</v>
      </c>
      <c r="AE56" s="1">
        <f t="shared" si="12"/>
        <v>210</v>
      </c>
      <c r="AF56" s="1" t="b">
        <f t="shared" si="13"/>
        <v>0</v>
      </c>
      <c r="AG56" s="1">
        <f t="shared" si="14"/>
        <v>0</v>
      </c>
      <c r="AH56" s="1">
        <f t="shared" si="15"/>
        <v>10802</v>
      </c>
      <c r="AI56" s="1">
        <f t="shared" si="16"/>
        <v>0</v>
      </c>
      <c r="AJ56" s="1">
        <f t="shared" si="17"/>
        <v>10802</v>
      </c>
      <c r="AK56" s="1">
        <f t="shared" si="18"/>
        <v>1</v>
      </c>
      <c r="AL56" s="5" t="str">
        <f t="shared" si="19"/>
        <v>Tue</v>
      </c>
      <c r="AM56">
        <v>1887</v>
      </c>
      <c r="AN56" s="1">
        <f t="shared" si="20"/>
        <v>9.5</v>
      </c>
      <c r="AO56" s="1">
        <f t="shared" si="21"/>
        <v>9</v>
      </c>
      <c r="AP56" s="1">
        <f t="shared" si="22"/>
        <v>13514</v>
      </c>
      <c r="AQ56">
        <v>10</v>
      </c>
      <c r="AR56" s="1">
        <f t="shared" si="23"/>
        <v>279</v>
      </c>
      <c r="AS56" s="1">
        <f t="shared" si="24"/>
        <v>-3</v>
      </c>
      <c r="AT56" s="1">
        <f t="shared" si="25"/>
        <v>-1</v>
      </c>
      <c r="AU56" s="1">
        <f t="shared" si="26"/>
        <v>-1</v>
      </c>
      <c r="AV56" s="1">
        <f t="shared" si="27"/>
        <v>-1</v>
      </c>
      <c r="AW56" s="1">
        <f t="shared" si="28"/>
        <v>0</v>
      </c>
      <c r="AX56" s="1">
        <f t="shared" si="29"/>
        <v>273</v>
      </c>
      <c r="AY56">
        <v>7</v>
      </c>
      <c r="AZ56" s="1">
        <f t="shared" si="30"/>
        <v>3</v>
      </c>
      <c r="BA56" s="1">
        <f t="shared" si="31"/>
        <v>280</v>
      </c>
      <c r="BB56" s="1" t="b">
        <f t="shared" si="32"/>
        <v>0</v>
      </c>
      <c r="BC56" s="1">
        <f t="shared" si="33"/>
        <v>0</v>
      </c>
      <c r="BD56" s="1">
        <f t="shared" si="34"/>
        <v>13794</v>
      </c>
      <c r="BE56" s="1">
        <f t="shared" si="35"/>
        <v>0</v>
      </c>
      <c r="BF56" s="1">
        <f t="shared" si="36"/>
        <v>13794</v>
      </c>
      <c r="BG56" s="1">
        <f t="shared" si="37"/>
        <v>4</v>
      </c>
      <c r="BH56" s="5" t="str">
        <f t="shared" si="38"/>
        <v>Fri</v>
      </c>
      <c r="BL56" t="s">
        <v>212</v>
      </c>
      <c r="BO56" t="s">
        <v>34</v>
      </c>
      <c r="BQ56" s="7">
        <f t="shared" si="41"/>
        <v>8.1972602739726028</v>
      </c>
      <c r="BR56" s="7">
        <f t="shared" si="40"/>
        <v>30.197260273972603</v>
      </c>
    </row>
    <row r="57" spans="1:70">
      <c r="A57">
        <v>13</v>
      </c>
      <c r="B57" t="s">
        <v>80</v>
      </c>
      <c r="C57" t="s">
        <v>49</v>
      </c>
      <c r="D57" t="s">
        <v>102</v>
      </c>
      <c r="F57" t="s">
        <v>213</v>
      </c>
      <c r="G57" s="3">
        <v>25</v>
      </c>
      <c r="H57" s="3">
        <v>5</v>
      </c>
      <c r="I57" s="2">
        <v>9</v>
      </c>
      <c r="J57" s="16">
        <f t="shared" si="0"/>
        <v>69</v>
      </c>
      <c r="K57" t="s">
        <v>28</v>
      </c>
      <c r="M57" t="s">
        <v>43</v>
      </c>
      <c r="N57" t="s">
        <v>79</v>
      </c>
      <c r="O57" t="s">
        <v>45</v>
      </c>
      <c r="P57" s="18">
        <v>0</v>
      </c>
      <c r="Q57" s="3">
        <v>1881</v>
      </c>
      <c r="R57" s="6">
        <f t="shared" si="1"/>
        <v>8</v>
      </c>
      <c r="S57" s="6">
        <f t="shared" si="2"/>
        <v>8</v>
      </c>
      <c r="T57" s="6">
        <f t="shared" si="3"/>
        <v>11323</v>
      </c>
      <c r="U57" s="3">
        <v>6</v>
      </c>
      <c r="V57" s="6">
        <f t="shared" si="4"/>
        <v>155</v>
      </c>
      <c r="W57" s="6">
        <f t="shared" si="5"/>
        <v>-3</v>
      </c>
      <c r="X57" s="6">
        <f t="shared" si="6"/>
        <v>-1</v>
      </c>
      <c r="Y57" s="6">
        <f t="shared" si="7"/>
        <v>0</v>
      </c>
      <c r="Z57" s="6">
        <f t="shared" si="8"/>
        <v>0</v>
      </c>
      <c r="AA57" s="6">
        <f t="shared" si="9"/>
        <v>0</v>
      </c>
      <c r="AB57" s="6">
        <f t="shared" si="10"/>
        <v>151</v>
      </c>
      <c r="AC57" s="3">
        <v>14</v>
      </c>
      <c r="AD57" s="1">
        <f t="shared" si="11"/>
        <v>1</v>
      </c>
      <c r="AE57" s="1">
        <f t="shared" si="12"/>
        <v>165</v>
      </c>
      <c r="AF57" s="1" t="b">
        <f t="shared" si="13"/>
        <v>0</v>
      </c>
      <c r="AG57" s="1">
        <f t="shared" si="14"/>
        <v>0</v>
      </c>
      <c r="AH57" s="1">
        <f t="shared" si="15"/>
        <v>11488</v>
      </c>
      <c r="AI57" s="1">
        <f t="shared" si="16"/>
        <v>0</v>
      </c>
      <c r="AJ57" s="1">
        <f t="shared" si="17"/>
        <v>11488</v>
      </c>
      <c r="AK57" s="1">
        <f t="shared" si="18"/>
        <v>1</v>
      </c>
      <c r="AL57" s="5" t="str">
        <f t="shared" si="19"/>
        <v>Tue</v>
      </c>
      <c r="AM57">
        <v>1886</v>
      </c>
      <c r="AN57" s="1">
        <f t="shared" si="20"/>
        <v>9.25</v>
      </c>
      <c r="AO57" s="1">
        <f t="shared" si="21"/>
        <v>9</v>
      </c>
      <c r="AP57" s="1">
        <f t="shared" si="22"/>
        <v>13149</v>
      </c>
      <c r="AQ57">
        <v>7</v>
      </c>
      <c r="AR57" s="1">
        <f t="shared" si="23"/>
        <v>186</v>
      </c>
      <c r="AS57" s="1">
        <f t="shared" si="24"/>
        <v>-3</v>
      </c>
      <c r="AT57" s="1">
        <f t="shared" si="25"/>
        <v>-1</v>
      </c>
      <c r="AU57" s="1">
        <f t="shared" si="26"/>
        <v>-1</v>
      </c>
      <c r="AV57" s="1">
        <f t="shared" si="27"/>
        <v>0</v>
      </c>
      <c r="AW57" s="1">
        <f t="shared" si="28"/>
        <v>0</v>
      </c>
      <c r="AX57" s="1">
        <f t="shared" si="29"/>
        <v>181</v>
      </c>
      <c r="AY57">
        <v>6</v>
      </c>
      <c r="AZ57" s="1">
        <f t="shared" si="30"/>
        <v>2</v>
      </c>
      <c r="BA57" s="1">
        <f t="shared" si="31"/>
        <v>187</v>
      </c>
      <c r="BB57" s="1" t="b">
        <f t="shared" si="32"/>
        <v>0</v>
      </c>
      <c r="BC57" s="1">
        <f t="shared" si="33"/>
        <v>0</v>
      </c>
      <c r="BD57" s="1">
        <f t="shared" si="34"/>
        <v>13336</v>
      </c>
      <c r="BE57" s="1">
        <f t="shared" si="35"/>
        <v>0</v>
      </c>
      <c r="BF57" s="1">
        <f t="shared" si="36"/>
        <v>13336</v>
      </c>
      <c r="BG57" s="1">
        <f t="shared" si="37"/>
        <v>1</v>
      </c>
      <c r="BH57" s="5" t="str">
        <f t="shared" si="38"/>
        <v>Tue</v>
      </c>
      <c r="BL57" t="s">
        <v>214</v>
      </c>
      <c r="BO57" t="s">
        <v>34</v>
      </c>
      <c r="BQ57" s="7">
        <f t="shared" si="41"/>
        <v>5.0630136986301366</v>
      </c>
      <c r="BR57" s="7">
        <f t="shared" si="40"/>
        <v>30.063013698630137</v>
      </c>
    </row>
    <row r="58" spans="1:70">
      <c r="A58">
        <v>8</v>
      </c>
      <c r="B58" t="s">
        <v>80</v>
      </c>
      <c r="C58" t="s">
        <v>49</v>
      </c>
      <c r="D58" t="s">
        <v>60</v>
      </c>
      <c r="F58" t="s">
        <v>118</v>
      </c>
      <c r="G58" s="3">
        <v>21</v>
      </c>
      <c r="H58" s="3">
        <v>5</v>
      </c>
      <c r="I58" s="2">
        <v>8</v>
      </c>
      <c r="J58" s="16">
        <f t="shared" si="0"/>
        <v>68</v>
      </c>
      <c r="K58" t="s">
        <v>38</v>
      </c>
      <c r="M58" t="s">
        <v>43</v>
      </c>
      <c r="N58" t="s">
        <v>215</v>
      </c>
      <c r="O58" t="s">
        <v>45</v>
      </c>
      <c r="P58" s="18">
        <v>2</v>
      </c>
      <c r="Q58" s="3">
        <v>1882</v>
      </c>
      <c r="R58" s="6">
        <f t="shared" si="1"/>
        <v>8.25</v>
      </c>
      <c r="S58" s="6">
        <f t="shared" si="2"/>
        <v>8</v>
      </c>
      <c r="T58" s="6">
        <f t="shared" si="3"/>
        <v>11688</v>
      </c>
      <c r="U58" s="3">
        <v>1</v>
      </c>
      <c r="V58" s="6">
        <f t="shared" si="4"/>
        <v>0</v>
      </c>
      <c r="W58" s="6">
        <f t="shared" si="5"/>
        <v>0</v>
      </c>
      <c r="X58" s="6">
        <f t="shared" si="6"/>
        <v>0</v>
      </c>
      <c r="Y58" s="6">
        <f t="shared" si="7"/>
        <v>0</v>
      </c>
      <c r="Z58" s="6">
        <f t="shared" si="8"/>
        <v>0</v>
      </c>
      <c r="AA58" s="6">
        <f t="shared" si="9"/>
        <v>0</v>
      </c>
      <c r="AB58" s="6">
        <f t="shared" si="10"/>
        <v>0</v>
      </c>
      <c r="AC58" s="3">
        <v>10</v>
      </c>
      <c r="AD58" s="1">
        <f t="shared" si="11"/>
        <v>2</v>
      </c>
      <c r="AE58" s="1">
        <f t="shared" si="12"/>
        <v>10</v>
      </c>
      <c r="AF58" s="1" t="b">
        <f t="shared" si="13"/>
        <v>0</v>
      </c>
      <c r="AG58" s="1">
        <f t="shared" si="14"/>
        <v>0</v>
      </c>
      <c r="AH58" s="1">
        <f t="shared" si="15"/>
        <v>11698</v>
      </c>
      <c r="AI58" s="1">
        <f t="shared" si="16"/>
        <v>0</v>
      </c>
      <c r="AJ58" s="1">
        <f t="shared" si="17"/>
        <v>11698</v>
      </c>
      <c r="AK58" s="1">
        <f t="shared" si="18"/>
        <v>1</v>
      </c>
      <c r="AL58" s="5" t="str">
        <f t="shared" si="19"/>
        <v>Tue</v>
      </c>
      <c r="AM58">
        <v>1888</v>
      </c>
      <c r="AN58" s="1">
        <f t="shared" si="20"/>
        <v>9.75</v>
      </c>
      <c r="AO58" s="1">
        <f t="shared" si="21"/>
        <v>9</v>
      </c>
      <c r="AP58" s="1">
        <f t="shared" si="22"/>
        <v>13879</v>
      </c>
      <c r="AQ58">
        <v>8</v>
      </c>
      <c r="AR58" s="1">
        <f t="shared" si="23"/>
        <v>217</v>
      </c>
      <c r="AS58" s="1">
        <f t="shared" si="24"/>
        <v>-3</v>
      </c>
      <c r="AT58" s="1">
        <f t="shared" si="25"/>
        <v>-1</v>
      </c>
      <c r="AU58" s="1">
        <f t="shared" si="26"/>
        <v>-1</v>
      </c>
      <c r="AV58" s="1">
        <f t="shared" si="27"/>
        <v>0</v>
      </c>
      <c r="AW58" s="1">
        <f t="shared" si="28"/>
        <v>0</v>
      </c>
      <c r="AX58" s="1">
        <f t="shared" si="29"/>
        <v>212</v>
      </c>
      <c r="AY58">
        <v>17</v>
      </c>
      <c r="AZ58" s="1">
        <f t="shared" si="30"/>
        <v>0</v>
      </c>
      <c r="BA58" s="1">
        <f t="shared" si="31"/>
        <v>229</v>
      </c>
      <c r="BB58" s="1" t="b">
        <f t="shared" si="32"/>
        <v>1</v>
      </c>
      <c r="BC58" s="1">
        <f t="shared" si="33"/>
        <v>1</v>
      </c>
      <c r="BD58" s="1">
        <f t="shared" si="34"/>
        <v>14109</v>
      </c>
      <c r="BE58" s="1">
        <f t="shared" si="35"/>
        <v>0</v>
      </c>
      <c r="BF58" s="1">
        <f t="shared" si="36"/>
        <v>14109</v>
      </c>
      <c r="BG58" s="1">
        <f t="shared" si="37"/>
        <v>4</v>
      </c>
      <c r="BH58" s="5" t="str">
        <f t="shared" si="38"/>
        <v>Fri</v>
      </c>
      <c r="BI58" t="s">
        <v>216</v>
      </c>
      <c r="BJ58" s="18" t="s">
        <v>33</v>
      </c>
      <c r="BK58" s="18">
        <v>0.45</v>
      </c>
      <c r="BL58" t="s">
        <v>217</v>
      </c>
      <c r="BO58" t="s">
        <v>34</v>
      </c>
      <c r="BQ58" s="7">
        <f t="shared" si="41"/>
        <v>6.6054794520547944</v>
      </c>
      <c r="BR58" s="7">
        <f t="shared" si="40"/>
        <v>27.605479452054794</v>
      </c>
    </row>
    <row r="59" spans="1:70">
      <c r="A59">
        <v>5</v>
      </c>
      <c r="B59" t="s">
        <v>80</v>
      </c>
      <c r="C59" t="s">
        <v>49</v>
      </c>
      <c r="D59" t="s">
        <v>218</v>
      </c>
      <c r="F59" t="s">
        <v>123</v>
      </c>
      <c r="G59" s="3">
        <v>28</v>
      </c>
      <c r="H59" s="3">
        <v>5</v>
      </c>
      <c r="I59" s="2">
        <v>11.5</v>
      </c>
      <c r="J59" s="16">
        <f t="shared" si="0"/>
        <v>71.5</v>
      </c>
      <c r="K59" t="s">
        <v>28</v>
      </c>
      <c r="L59" s="3">
        <v>1</v>
      </c>
      <c r="M59" t="s">
        <v>219</v>
      </c>
      <c r="N59" t="s">
        <v>79</v>
      </c>
      <c r="O59" t="s">
        <v>45</v>
      </c>
      <c r="P59" s="18">
        <v>0</v>
      </c>
      <c r="Q59" s="3">
        <v>1882</v>
      </c>
      <c r="R59" s="6">
        <f t="shared" si="1"/>
        <v>8.25</v>
      </c>
      <c r="S59" s="6">
        <f t="shared" si="2"/>
        <v>8</v>
      </c>
      <c r="T59" s="6">
        <f t="shared" si="3"/>
        <v>11688</v>
      </c>
      <c r="U59" s="3">
        <v>8</v>
      </c>
      <c r="V59" s="6">
        <f t="shared" si="4"/>
        <v>217</v>
      </c>
      <c r="W59" s="6">
        <f t="shared" si="5"/>
        <v>-3</v>
      </c>
      <c r="X59" s="6">
        <f t="shared" si="6"/>
        <v>-1</v>
      </c>
      <c r="Y59" s="6">
        <f t="shared" si="7"/>
        <v>-1</v>
      </c>
      <c r="Z59" s="6">
        <f t="shared" si="8"/>
        <v>0</v>
      </c>
      <c r="AA59" s="6">
        <f t="shared" si="9"/>
        <v>0</v>
      </c>
      <c r="AB59" s="6">
        <f t="shared" si="10"/>
        <v>212</v>
      </c>
      <c r="AC59" s="3">
        <v>22</v>
      </c>
      <c r="AD59" s="1">
        <f t="shared" si="11"/>
        <v>2</v>
      </c>
      <c r="AE59" s="1">
        <f t="shared" si="12"/>
        <v>234</v>
      </c>
      <c r="AF59" s="1" t="b">
        <f t="shared" si="13"/>
        <v>0</v>
      </c>
      <c r="AG59" s="1">
        <f t="shared" si="14"/>
        <v>0</v>
      </c>
      <c r="AH59" s="1">
        <f t="shared" si="15"/>
        <v>11922</v>
      </c>
      <c r="AI59" s="1">
        <f t="shared" si="16"/>
        <v>0</v>
      </c>
      <c r="AJ59" s="1">
        <f t="shared" si="17"/>
        <v>11922</v>
      </c>
      <c r="AK59" s="1">
        <f t="shared" si="18"/>
        <v>1</v>
      </c>
      <c r="AL59" s="5" t="str">
        <f t="shared" si="19"/>
        <v>Tue</v>
      </c>
      <c r="AM59">
        <v>1908</v>
      </c>
      <c r="AN59" s="1">
        <f t="shared" si="20"/>
        <v>14.75</v>
      </c>
      <c r="AO59" s="1">
        <f t="shared" si="21"/>
        <v>14</v>
      </c>
      <c r="AP59" s="1">
        <f t="shared" si="22"/>
        <v>21184</v>
      </c>
      <c r="AQ59">
        <v>10</v>
      </c>
      <c r="AR59" s="1">
        <f t="shared" si="23"/>
        <v>279</v>
      </c>
      <c r="AS59" s="1">
        <f t="shared" si="24"/>
        <v>-3</v>
      </c>
      <c r="AT59" s="1">
        <f t="shared" si="25"/>
        <v>-1</v>
      </c>
      <c r="AU59" s="1">
        <f t="shared" si="26"/>
        <v>-1</v>
      </c>
      <c r="AV59" s="1">
        <f t="shared" si="27"/>
        <v>-1</v>
      </c>
      <c r="AW59" s="1">
        <f t="shared" si="28"/>
        <v>0</v>
      </c>
      <c r="AX59" s="1">
        <f t="shared" si="29"/>
        <v>273</v>
      </c>
      <c r="AY59">
        <v>30</v>
      </c>
      <c r="AZ59" s="1">
        <f t="shared" si="30"/>
        <v>0</v>
      </c>
      <c r="BA59" s="1">
        <f t="shared" si="31"/>
        <v>303</v>
      </c>
      <c r="BB59" s="1" t="b">
        <f t="shared" si="32"/>
        <v>1</v>
      </c>
      <c r="BC59" s="1">
        <f t="shared" si="33"/>
        <v>1</v>
      </c>
      <c r="BD59" s="1">
        <f t="shared" si="34"/>
        <v>21488</v>
      </c>
      <c r="BE59" s="1">
        <f t="shared" si="35"/>
        <v>-1</v>
      </c>
      <c r="BF59" s="1">
        <f t="shared" si="36"/>
        <v>21487</v>
      </c>
      <c r="BG59" s="1">
        <f t="shared" si="37"/>
        <v>4</v>
      </c>
      <c r="BH59" s="5" t="str">
        <f t="shared" si="38"/>
        <v>Fri</v>
      </c>
      <c r="BI59" t="s">
        <v>220</v>
      </c>
      <c r="BJ59" s="18" t="s">
        <v>33</v>
      </c>
      <c r="BK59" s="18">
        <v>0.15</v>
      </c>
      <c r="BL59" t="s">
        <v>221</v>
      </c>
      <c r="BN59" t="s">
        <v>41</v>
      </c>
      <c r="BO59" t="s">
        <v>76</v>
      </c>
      <c r="BQ59" s="7">
        <f t="shared" si="41"/>
        <v>26.205479452054796</v>
      </c>
      <c r="BR59" s="7">
        <f t="shared" si="40"/>
        <v>54.205479452054796</v>
      </c>
    </row>
    <row r="60" spans="1:70">
      <c r="A60">
        <v>6</v>
      </c>
      <c r="B60" t="s">
        <v>80</v>
      </c>
      <c r="C60" t="s">
        <v>49</v>
      </c>
      <c r="D60" t="s">
        <v>72</v>
      </c>
      <c r="F60" t="s">
        <v>222</v>
      </c>
      <c r="G60" s="3">
        <v>24</v>
      </c>
      <c r="H60" s="3">
        <v>5</v>
      </c>
      <c r="I60" s="2">
        <v>8.5</v>
      </c>
      <c r="J60" s="16">
        <f t="shared" si="0"/>
        <v>68.5</v>
      </c>
      <c r="K60" t="s">
        <v>28</v>
      </c>
      <c r="L60" s="3">
        <v>0</v>
      </c>
      <c r="M60" t="s">
        <v>223</v>
      </c>
      <c r="N60" t="s">
        <v>79</v>
      </c>
      <c r="O60" t="s">
        <v>45</v>
      </c>
      <c r="P60" s="18">
        <v>0</v>
      </c>
      <c r="Q60" s="3">
        <v>1886</v>
      </c>
      <c r="R60" s="6">
        <f t="shared" si="1"/>
        <v>9.25</v>
      </c>
      <c r="S60" s="6">
        <f t="shared" si="2"/>
        <v>9</v>
      </c>
      <c r="T60" s="6">
        <f t="shared" si="3"/>
        <v>13149</v>
      </c>
      <c r="U60" s="3">
        <v>3</v>
      </c>
      <c r="V60" s="6">
        <f t="shared" si="4"/>
        <v>62</v>
      </c>
      <c r="W60" s="6">
        <f t="shared" si="5"/>
        <v>-3</v>
      </c>
      <c r="X60" s="6">
        <f t="shared" si="6"/>
        <v>0</v>
      </c>
      <c r="Y60" s="6">
        <f t="shared" si="7"/>
        <v>0</v>
      </c>
      <c r="Z60" s="6">
        <f t="shared" si="8"/>
        <v>0</v>
      </c>
      <c r="AA60" s="6">
        <f t="shared" si="9"/>
        <v>0</v>
      </c>
      <c r="AB60" s="6">
        <f t="shared" si="10"/>
        <v>59</v>
      </c>
      <c r="AC60" s="3">
        <v>23</v>
      </c>
      <c r="AD60" s="1">
        <f t="shared" si="11"/>
        <v>2</v>
      </c>
      <c r="AE60" s="1">
        <f t="shared" si="12"/>
        <v>82</v>
      </c>
      <c r="AF60" s="1" t="b">
        <f t="shared" si="13"/>
        <v>0</v>
      </c>
      <c r="AG60" s="1">
        <f t="shared" si="14"/>
        <v>0</v>
      </c>
      <c r="AH60" s="1">
        <f t="shared" si="15"/>
        <v>13231</v>
      </c>
      <c r="AI60" s="1">
        <f t="shared" si="16"/>
        <v>0</v>
      </c>
      <c r="AJ60" s="1">
        <f t="shared" si="17"/>
        <v>13231</v>
      </c>
      <c r="AK60" s="1">
        <f t="shared" si="18"/>
        <v>1</v>
      </c>
      <c r="AL60" s="5" t="str">
        <f t="shared" si="19"/>
        <v>Tue</v>
      </c>
      <c r="AM60">
        <v>1888</v>
      </c>
      <c r="AN60" s="1">
        <f t="shared" si="20"/>
        <v>9.75</v>
      </c>
      <c r="AO60" s="1">
        <f t="shared" si="21"/>
        <v>9</v>
      </c>
      <c r="AP60" s="1">
        <f t="shared" si="22"/>
        <v>13879</v>
      </c>
      <c r="AQ60">
        <v>5</v>
      </c>
      <c r="AR60" s="1">
        <f t="shared" si="23"/>
        <v>124</v>
      </c>
      <c r="AS60" s="1">
        <f t="shared" si="24"/>
        <v>-3</v>
      </c>
      <c r="AT60" s="1">
        <f t="shared" si="25"/>
        <v>-1</v>
      </c>
      <c r="AU60" s="1">
        <f t="shared" si="26"/>
        <v>0</v>
      </c>
      <c r="AV60" s="1">
        <f t="shared" si="27"/>
        <v>0</v>
      </c>
      <c r="AW60" s="1">
        <f t="shared" si="28"/>
        <v>0</v>
      </c>
      <c r="AX60" s="1">
        <f t="shared" si="29"/>
        <v>120</v>
      </c>
      <c r="AY60">
        <v>14</v>
      </c>
      <c r="AZ60" s="1">
        <f t="shared" si="30"/>
        <v>0</v>
      </c>
      <c r="BA60" s="1">
        <f t="shared" si="31"/>
        <v>134</v>
      </c>
      <c r="BB60" s="1" t="b">
        <f t="shared" si="32"/>
        <v>1</v>
      </c>
      <c r="BC60" s="1">
        <f t="shared" si="33"/>
        <v>1</v>
      </c>
      <c r="BD60" s="1">
        <f t="shared" si="34"/>
        <v>14014</v>
      </c>
      <c r="BE60" s="1">
        <f t="shared" si="35"/>
        <v>0</v>
      </c>
      <c r="BF60" s="1">
        <f t="shared" si="36"/>
        <v>14014</v>
      </c>
      <c r="BG60" s="1">
        <f t="shared" si="37"/>
        <v>0</v>
      </c>
      <c r="BH60" s="5" t="str">
        <f t="shared" si="38"/>
        <v>Mon</v>
      </c>
      <c r="BL60" t="s">
        <v>227</v>
      </c>
      <c r="BO60" t="s">
        <v>34</v>
      </c>
      <c r="BQ60" s="7">
        <f t="shared" si="41"/>
        <v>2.1452054794520548</v>
      </c>
      <c r="BR60" s="7">
        <f t="shared" si="40"/>
        <v>26.145205479452056</v>
      </c>
    </row>
    <row r="61" spans="1:70">
      <c r="A61">
        <v>13</v>
      </c>
      <c r="B61" t="s">
        <v>80</v>
      </c>
      <c r="C61" t="s">
        <v>49</v>
      </c>
      <c r="D61" t="s">
        <v>102</v>
      </c>
      <c r="F61" t="s">
        <v>224</v>
      </c>
      <c r="G61" s="3">
        <v>23</v>
      </c>
      <c r="H61" s="3">
        <v>5</v>
      </c>
      <c r="I61" s="2">
        <v>10.5</v>
      </c>
      <c r="J61" s="16">
        <f t="shared" si="0"/>
        <v>70.5</v>
      </c>
      <c r="K61" t="s">
        <v>28</v>
      </c>
      <c r="L61" s="3">
        <v>1</v>
      </c>
      <c r="M61" t="s">
        <v>225</v>
      </c>
      <c r="N61" t="s">
        <v>79</v>
      </c>
      <c r="O61" t="s">
        <v>45</v>
      </c>
      <c r="P61" s="18">
        <v>0</v>
      </c>
      <c r="Q61" s="3">
        <v>1886</v>
      </c>
      <c r="R61" s="6">
        <f t="shared" si="1"/>
        <v>9.25</v>
      </c>
      <c r="S61" s="6">
        <f t="shared" si="2"/>
        <v>9</v>
      </c>
      <c r="T61" s="6">
        <f t="shared" si="3"/>
        <v>13149</v>
      </c>
      <c r="U61" s="3">
        <v>7</v>
      </c>
      <c r="V61" s="6">
        <f t="shared" si="4"/>
        <v>186</v>
      </c>
      <c r="W61" s="6">
        <f t="shared" si="5"/>
        <v>-3</v>
      </c>
      <c r="X61" s="6">
        <f t="shared" si="6"/>
        <v>-1</v>
      </c>
      <c r="Y61" s="6">
        <f t="shared" si="7"/>
        <v>-1</v>
      </c>
      <c r="Z61" s="6">
        <f t="shared" si="8"/>
        <v>0</v>
      </c>
      <c r="AA61" s="6">
        <f t="shared" si="9"/>
        <v>0</v>
      </c>
      <c r="AB61" s="6">
        <f t="shared" si="10"/>
        <v>181</v>
      </c>
      <c r="AC61" s="3">
        <v>20</v>
      </c>
      <c r="AD61" s="1">
        <f t="shared" si="11"/>
        <v>2</v>
      </c>
      <c r="AE61" s="1">
        <f t="shared" si="12"/>
        <v>201</v>
      </c>
      <c r="AF61" s="1" t="b">
        <f t="shared" si="13"/>
        <v>0</v>
      </c>
      <c r="AG61" s="1">
        <f t="shared" si="14"/>
        <v>0</v>
      </c>
      <c r="AH61" s="1">
        <f t="shared" si="15"/>
        <v>13350</v>
      </c>
      <c r="AI61" s="1">
        <f t="shared" si="16"/>
        <v>0</v>
      </c>
      <c r="AJ61" s="1">
        <f t="shared" si="17"/>
        <v>13350</v>
      </c>
      <c r="AK61" s="1">
        <f t="shared" si="18"/>
        <v>1</v>
      </c>
      <c r="AL61" s="5" t="str">
        <f t="shared" si="19"/>
        <v>Tue</v>
      </c>
      <c r="AM61">
        <v>1886</v>
      </c>
      <c r="AN61" s="1">
        <f t="shared" si="20"/>
        <v>9.25</v>
      </c>
      <c r="AO61" s="1">
        <f t="shared" si="21"/>
        <v>9</v>
      </c>
      <c r="AP61" s="1">
        <f t="shared" si="22"/>
        <v>13149</v>
      </c>
      <c r="AQ61">
        <v>10</v>
      </c>
      <c r="AR61" s="1">
        <f t="shared" si="23"/>
        <v>279</v>
      </c>
      <c r="AS61" s="1">
        <f t="shared" si="24"/>
        <v>-3</v>
      </c>
      <c r="AT61" s="1">
        <f t="shared" si="25"/>
        <v>-1</v>
      </c>
      <c r="AU61" s="1">
        <f t="shared" si="26"/>
        <v>-1</v>
      </c>
      <c r="AV61" s="1">
        <f t="shared" si="27"/>
        <v>-1</v>
      </c>
      <c r="AW61" s="1">
        <f t="shared" si="28"/>
        <v>0</v>
      </c>
      <c r="AX61" s="1">
        <f t="shared" si="29"/>
        <v>273</v>
      </c>
      <c r="AY61">
        <v>29</v>
      </c>
      <c r="AZ61" s="1">
        <f t="shared" si="30"/>
        <v>2</v>
      </c>
      <c r="BA61" s="1">
        <f t="shared" si="31"/>
        <v>302</v>
      </c>
      <c r="BB61" s="1" t="b">
        <f t="shared" si="32"/>
        <v>0</v>
      </c>
      <c r="BC61" s="1">
        <f t="shared" si="33"/>
        <v>0</v>
      </c>
      <c r="BD61" s="1">
        <f t="shared" si="34"/>
        <v>13451</v>
      </c>
      <c r="BE61" s="1">
        <f t="shared" si="35"/>
        <v>0</v>
      </c>
      <c r="BF61" s="1">
        <f t="shared" si="36"/>
        <v>13451</v>
      </c>
      <c r="BG61" s="1">
        <f t="shared" si="37"/>
        <v>4</v>
      </c>
      <c r="BH61" s="5" t="str">
        <f t="shared" si="38"/>
        <v>Fri</v>
      </c>
      <c r="BI61" t="s">
        <v>226</v>
      </c>
      <c r="BJ61" s="18" t="s">
        <v>33</v>
      </c>
      <c r="BK61" s="18">
        <v>1</v>
      </c>
      <c r="BL61" t="s">
        <v>228</v>
      </c>
      <c r="BO61" t="s">
        <v>229</v>
      </c>
      <c r="BQ61" s="7">
        <f t="shared" si="41"/>
        <v>0.27671232876712326</v>
      </c>
      <c r="BR61" s="7">
        <f t="shared" si="40"/>
        <v>23.276712328767122</v>
      </c>
    </row>
    <row r="62" spans="1:70">
      <c r="A62">
        <v>13</v>
      </c>
      <c r="B62" t="s">
        <v>80</v>
      </c>
      <c r="C62" t="s">
        <v>49</v>
      </c>
      <c r="D62" t="s">
        <v>36</v>
      </c>
      <c r="F62" t="s">
        <v>230</v>
      </c>
      <c r="G62" s="3">
        <v>23</v>
      </c>
      <c r="H62" s="3">
        <v>5</v>
      </c>
      <c r="I62" s="2">
        <v>9</v>
      </c>
      <c r="J62" s="16">
        <f t="shared" si="0"/>
        <v>69</v>
      </c>
      <c r="K62" t="s">
        <v>38</v>
      </c>
      <c r="M62" t="s">
        <v>43</v>
      </c>
      <c r="N62" t="s">
        <v>231</v>
      </c>
      <c r="O62" t="s">
        <v>45</v>
      </c>
      <c r="P62" s="18">
        <v>8</v>
      </c>
      <c r="Q62" s="3">
        <v>1886</v>
      </c>
      <c r="R62" s="6">
        <f t="shared" si="1"/>
        <v>9.25</v>
      </c>
      <c r="S62" s="6">
        <f t="shared" si="2"/>
        <v>9</v>
      </c>
      <c r="T62" s="6">
        <f t="shared" si="3"/>
        <v>13149</v>
      </c>
      <c r="U62" s="3">
        <v>10</v>
      </c>
      <c r="V62" s="6">
        <f t="shared" si="4"/>
        <v>279</v>
      </c>
      <c r="W62" s="6">
        <f t="shared" si="5"/>
        <v>-3</v>
      </c>
      <c r="X62" s="6">
        <f t="shared" si="6"/>
        <v>-1</v>
      </c>
      <c r="Y62" s="6">
        <f t="shared" si="7"/>
        <v>-1</v>
      </c>
      <c r="Z62" s="6">
        <f t="shared" si="8"/>
        <v>-1</v>
      </c>
      <c r="AA62" s="6">
        <f t="shared" si="9"/>
        <v>0</v>
      </c>
      <c r="AB62" s="6">
        <f t="shared" si="10"/>
        <v>273</v>
      </c>
      <c r="AC62" s="3">
        <v>12</v>
      </c>
      <c r="AD62" s="1">
        <f t="shared" si="11"/>
        <v>2</v>
      </c>
      <c r="AE62" s="1">
        <f t="shared" si="12"/>
        <v>285</v>
      </c>
      <c r="AF62" s="1" t="b">
        <f t="shared" si="13"/>
        <v>0</v>
      </c>
      <c r="AG62" s="1">
        <f t="shared" si="14"/>
        <v>0</v>
      </c>
      <c r="AH62" s="1">
        <f t="shared" si="15"/>
        <v>13434</v>
      </c>
      <c r="AI62" s="1">
        <f t="shared" si="16"/>
        <v>0</v>
      </c>
      <c r="AJ62" s="1">
        <f t="shared" si="17"/>
        <v>13434</v>
      </c>
      <c r="AK62" s="1">
        <f t="shared" si="18"/>
        <v>1</v>
      </c>
      <c r="AL62" s="5" t="str">
        <f t="shared" si="19"/>
        <v>Tue</v>
      </c>
      <c r="AM62">
        <v>1913</v>
      </c>
      <c r="AN62" s="1">
        <f t="shared" si="20"/>
        <v>16</v>
      </c>
      <c r="AO62" s="1">
        <f t="shared" si="21"/>
        <v>16</v>
      </c>
      <c r="AP62" s="1">
        <f t="shared" si="22"/>
        <v>23011</v>
      </c>
      <c r="AQ62">
        <v>3</v>
      </c>
      <c r="AR62" s="1">
        <f t="shared" si="23"/>
        <v>62</v>
      </c>
      <c r="AS62" s="1">
        <f t="shared" si="24"/>
        <v>-3</v>
      </c>
      <c r="AT62" s="1">
        <f t="shared" si="25"/>
        <v>0</v>
      </c>
      <c r="AU62" s="1">
        <f t="shared" si="26"/>
        <v>0</v>
      </c>
      <c r="AV62" s="1">
        <f t="shared" si="27"/>
        <v>0</v>
      </c>
      <c r="AW62" s="1">
        <f t="shared" si="28"/>
        <v>0</v>
      </c>
      <c r="AX62" s="1">
        <f t="shared" si="29"/>
        <v>59</v>
      </c>
      <c r="AY62">
        <v>28</v>
      </c>
      <c r="AZ62" s="1">
        <f t="shared" si="30"/>
        <v>1</v>
      </c>
      <c r="BA62" s="1">
        <f t="shared" si="31"/>
        <v>87</v>
      </c>
      <c r="BB62" s="1" t="b">
        <f t="shared" si="32"/>
        <v>0</v>
      </c>
      <c r="BC62" s="1">
        <f t="shared" si="33"/>
        <v>0</v>
      </c>
      <c r="BD62" s="1">
        <f t="shared" si="34"/>
        <v>23098</v>
      </c>
      <c r="BE62" s="1">
        <f t="shared" si="35"/>
        <v>-1</v>
      </c>
      <c r="BF62" s="1">
        <f t="shared" si="36"/>
        <v>23097</v>
      </c>
      <c r="BG62" s="1">
        <f t="shared" si="37"/>
        <v>4</v>
      </c>
      <c r="BH62" s="5" t="str">
        <f t="shared" si="38"/>
        <v>Fri</v>
      </c>
      <c r="BL62" t="s">
        <v>232</v>
      </c>
      <c r="BN62" t="s">
        <v>41</v>
      </c>
      <c r="BO62" t="s">
        <v>76</v>
      </c>
      <c r="BQ62" s="7">
        <f t="shared" si="41"/>
        <v>26.473972602739725</v>
      </c>
      <c r="BR62" s="7">
        <f t="shared" si="40"/>
        <v>49.473972602739721</v>
      </c>
    </row>
    <row r="63" spans="1:70">
      <c r="A63">
        <v>7</v>
      </c>
      <c r="B63" t="s">
        <v>80</v>
      </c>
      <c r="C63" t="s">
        <v>49</v>
      </c>
      <c r="D63" t="s">
        <v>233</v>
      </c>
      <c r="F63" t="s">
        <v>234</v>
      </c>
      <c r="G63" s="3">
        <v>21</v>
      </c>
      <c r="H63" s="3">
        <v>5</v>
      </c>
      <c r="I63" s="2">
        <v>9</v>
      </c>
      <c r="J63" s="16">
        <f t="shared" si="0"/>
        <v>69</v>
      </c>
      <c r="K63" t="s">
        <v>38</v>
      </c>
      <c r="M63" t="s">
        <v>98</v>
      </c>
      <c r="N63" t="s">
        <v>79</v>
      </c>
      <c r="O63" t="s">
        <v>45</v>
      </c>
      <c r="P63" s="18">
        <v>0</v>
      </c>
      <c r="Q63" s="3">
        <v>1887</v>
      </c>
      <c r="R63" s="6">
        <f t="shared" si="1"/>
        <v>9.5</v>
      </c>
      <c r="S63" s="6">
        <f t="shared" si="2"/>
        <v>9</v>
      </c>
      <c r="T63" s="6">
        <f t="shared" si="3"/>
        <v>13514</v>
      </c>
      <c r="U63" s="3">
        <v>8</v>
      </c>
      <c r="V63" s="6">
        <f t="shared" si="4"/>
        <v>217</v>
      </c>
      <c r="W63" s="6">
        <f t="shared" si="5"/>
        <v>-3</v>
      </c>
      <c r="X63" s="6">
        <f t="shared" si="6"/>
        <v>-1</v>
      </c>
      <c r="Y63" s="6">
        <f t="shared" si="7"/>
        <v>-1</v>
      </c>
      <c r="Z63" s="6">
        <f t="shared" si="8"/>
        <v>0</v>
      </c>
      <c r="AA63" s="6">
        <f t="shared" si="9"/>
        <v>0</v>
      </c>
      <c r="AB63" s="6">
        <f t="shared" si="10"/>
        <v>212</v>
      </c>
      <c r="AC63" s="3">
        <v>30</v>
      </c>
      <c r="AD63" s="1">
        <f t="shared" si="11"/>
        <v>3</v>
      </c>
      <c r="AE63" s="1">
        <f t="shared" si="12"/>
        <v>242</v>
      </c>
      <c r="AF63" s="1" t="b">
        <f t="shared" si="13"/>
        <v>0</v>
      </c>
      <c r="AG63" s="1">
        <f t="shared" si="14"/>
        <v>0</v>
      </c>
      <c r="AH63" s="1">
        <f t="shared" si="15"/>
        <v>13756</v>
      </c>
      <c r="AI63" s="1">
        <f t="shared" si="16"/>
        <v>0</v>
      </c>
      <c r="AJ63" s="1">
        <f t="shared" si="17"/>
        <v>13756</v>
      </c>
      <c r="AK63" s="1">
        <f t="shared" si="18"/>
        <v>1</v>
      </c>
      <c r="AL63" s="5" t="str">
        <f t="shared" si="19"/>
        <v>Tue</v>
      </c>
      <c r="AM63">
        <v>1889</v>
      </c>
      <c r="AN63" s="1">
        <f t="shared" si="20"/>
        <v>10</v>
      </c>
      <c r="AO63" s="1">
        <f t="shared" si="21"/>
        <v>10</v>
      </c>
      <c r="AP63" s="1">
        <f t="shared" si="22"/>
        <v>14245</v>
      </c>
      <c r="AQ63">
        <v>3</v>
      </c>
      <c r="AR63" s="1">
        <f t="shared" si="23"/>
        <v>62</v>
      </c>
      <c r="AS63" s="1">
        <f t="shared" si="24"/>
        <v>-3</v>
      </c>
      <c r="AT63" s="1">
        <f t="shared" si="25"/>
        <v>0</v>
      </c>
      <c r="AU63" s="1">
        <f t="shared" si="26"/>
        <v>0</v>
      </c>
      <c r="AV63" s="1">
        <f t="shared" si="27"/>
        <v>0</v>
      </c>
      <c r="AW63" s="1">
        <f t="shared" si="28"/>
        <v>0</v>
      </c>
      <c r="AX63" s="1">
        <f t="shared" si="29"/>
        <v>59</v>
      </c>
      <c r="AY63">
        <v>23</v>
      </c>
      <c r="AZ63" s="1">
        <f t="shared" si="30"/>
        <v>1</v>
      </c>
      <c r="BA63" s="1">
        <f t="shared" si="31"/>
        <v>82</v>
      </c>
      <c r="BB63" s="1" t="b">
        <f t="shared" si="32"/>
        <v>0</v>
      </c>
      <c r="BC63" s="1">
        <f t="shared" si="33"/>
        <v>0</v>
      </c>
      <c r="BD63" s="1">
        <f t="shared" si="34"/>
        <v>14327</v>
      </c>
      <c r="BE63" s="1">
        <f t="shared" si="35"/>
        <v>0</v>
      </c>
      <c r="BF63" s="1">
        <f t="shared" si="36"/>
        <v>14327</v>
      </c>
      <c r="BG63" s="1">
        <f t="shared" si="37"/>
        <v>5</v>
      </c>
      <c r="BH63" s="5" t="str">
        <f t="shared" si="38"/>
        <v>Sat</v>
      </c>
      <c r="BL63" t="s">
        <v>235</v>
      </c>
      <c r="BM63" t="s">
        <v>33</v>
      </c>
      <c r="BO63" t="s">
        <v>34</v>
      </c>
      <c r="BQ63" s="7">
        <f t="shared" si="41"/>
        <v>1.5643835616438355</v>
      </c>
      <c r="BR63" s="7">
        <f t="shared" si="40"/>
        <v>22.564383561643837</v>
      </c>
    </row>
    <row r="64" spans="1:70">
      <c r="A64">
        <v>10</v>
      </c>
      <c r="B64" t="s">
        <v>80</v>
      </c>
      <c r="C64" t="s">
        <v>49</v>
      </c>
      <c r="D64" t="s">
        <v>236</v>
      </c>
      <c r="F64" t="s">
        <v>117</v>
      </c>
      <c r="G64" s="3">
        <v>30</v>
      </c>
      <c r="H64" s="3">
        <v>5</v>
      </c>
      <c r="I64" s="2">
        <v>10</v>
      </c>
      <c r="J64" s="16">
        <f t="shared" si="0"/>
        <v>70</v>
      </c>
      <c r="K64" t="s">
        <v>28</v>
      </c>
      <c r="L64" s="3">
        <v>3</v>
      </c>
      <c r="M64" t="s">
        <v>223</v>
      </c>
      <c r="N64" t="s">
        <v>79</v>
      </c>
      <c r="O64" t="s">
        <v>45</v>
      </c>
      <c r="P64" s="18">
        <v>0</v>
      </c>
      <c r="Q64" s="3">
        <v>1887</v>
      </c>
      <c r="R64" s="6">
        <f t="shared" si="1"/>
        <v>9.5</v>
      </c>
      <c r="S64" s="6">
        <f t="shared" si="2"/>
        <v>9</v>
      </c>
      <c r="T64" s="6">
        <f t="shared" si="3"/>
        <v>13514</v>
      </c>
      <c r="U64" s="3">
        <v>10</v>
      </c>
      <c r="V64" s="6">
        <f t="shared" si="4"/>
        <v>279</v>
      </c>
      <c r="W64" s="6">
        <f t="shared" si="5"/>
        <v>-3</v>
      </c>
      <c r="X64" s="6">
        <f t="shared" si="6"/>
        <v>-1</v>
      </c>
      <c r="Y64" s="6">
        <f t="shared" si="7"/>
        <v>-1</v>
      </c>
      <c r="Z64" s="6">
        <f t="shared" si="8"/>
        <v>-1</v>
      </c>
      <c r="AA64" s="6">
        <f t="shared" si="9"/>
        <v>0</v>
      </c>
      <c r="AB64" s="6">
        <f t="shared" si="10"/>
        <v>273</v>
      </c>
      <c r="AC64" s="3">
        <v>12</v>
      </c>
      <c r="AD64" s="1">
        <f t="shared" si="11"/>
        <v>3</v>
      </c>
      <c r="AE64" s="1">
        <f t="shared" si="12"/>
        <v>285</v>
      </c>
      <c r="AF64" s="1" t="b">
        <f t="shared" si="13"/>
        <v>0</v>
      </c>
      <c r="AG64" s="1">
        <f t="shared" si="14"/>
        <v>0</v>
      </c>
      <c r="AH64" s="1">
        <f t="shared" si="15"/>
        <v>13799</v>
      </c>
      <c r="AI64" s="1">
        <f t="shared" si="16"/>
        <v>0</v>
      </c>
      <c r="AJ64" s="1">
        <f t="shared" si="17"/>
        <v>13799</v>
      </c>
      <c r="AK64" s="1">
        <f t="shared" si="18"/>
        <v>2</v>
      </c>
      <c r="AL64" s="5" t="str">
        <f t="shared" si="19"/>
        <v>Wed</v>
      </c>
      <c r="AM64">
        <v>1916</v>
      </c>
      <c r="AN64" s="1">
        <f t="shared" si="20"/>
        <v>16.75</v>
      </c>
      <c r="AO64" s="1">
        <f t="shared" si="21"/>
        <v>16</v>
      </c>
      <c r="AP64" s="1">
        <f t="shared" si="22"/>
        <v>24106</v>
      </c>
      <c r="AQ64">
        <v>1</v>
      </c>
      <c r="AR64" s="1">
        <f t="shared" si="23"/>
        <v>0</v>
      </c>
      <c r="AS64" s="1">
        <f t="shared" si="24"/>
        <v>0</v>
      </c>
      <c r="AT64" s="1">
        <f t="shared" si="25"/>
        <v>0</v>
      </c>
      <c r="AU64" s="1">
        <f t="shared" si="26"/>
        <v>0</v>
      </c>
      <c r="AV64" s="1">
        <f t="shared" si="27"/>
        <v>0</v>
      </c>
      <c r="AW64" s="1">
        <f t="shared" si="28"/>
        <v>0</v>
      </c>
      <c r="AX64" s="1">
        <f t="shared" si="29"/>
        <v>0</v>
      </c>
      <c r="AY64">
        <v>28</v>
      </c>
      <c r="AZ64" s="1">
        <f t="shared" si="30"/>
        <v>0</v>
      </c>
      <c r="BA64" s="1">
        <f t="shared" si="31"/>
        <v>28</v>
      </c>
      <c r="BB64" s="1" t="b">
        <f t="shared" si="32"/>
        <v>0</v>
      </c>
      <c r="BC64" s="1">
        <f t="shared" si="33"/>
        <v>0</v>
      </c>
      <c r="BD64" s="1">
        <f t="shared" si="34"/>
        <v>24134</v>
      </c>
      <c r="BE64" s="1">
        <f t="shared" si="35"/>
        <v>-1</v>
      </c>
      <c r="BF64" s="1">
        <f t="shared" si="36"/>
        <v>24133</v>
      </c>
      <c r="BG64" s="1">
        <f t="shared" si="37"/>
        <v>4</v>
      </c>
      <c r="BH64" s="5" t="str">
        <f t="shared" si="38"/>
        <v>Fri</v>
      </c>
      <c r="BL64" t="s">
        <v>237</v>
      </c>
      <c r="BO64" t="s">
        <v>76</v>
      </c>
      <c r="BQ64" s="7">
        <f t="shared" si="41"/>
        <v>28.312328767123287</v>
      </c>
      <c r="BR64" s="7">
        <f t="shared" si="40"/>
        <v>58.31232876712329</v>
      </c>
    </row>
    <row r="65" spans="1:70">
      <c r="A65">
        <v>6</v>
      </c>
      <c r="B65" t="s">
        <v>80</v>
      </c>
      <c r="C65" t="s">
        <v>49</v>
      </c>
      <c r="D65" t="s">
        <v>238</v>
      </c>
      <c r="F65" t="s">
        <v>239</v>
      </c>
      <c r="G65" s="3">
        <v>24</v>
      </c>
      <c r="H65" s="3">
        <v>5</v>
      </c>
      <c r="I65" s="2">
        <v>8</v>
      </c>
      <c r="J65" s="16">
        <f t="shared" si="0"/>
        <v>68</v>
      </c>
      <c r="K65" t="s">
        <v>28</v>
      </c>
      <c r="L65" s="3">
        <v>0</v>
      </c>
      <c r="M65" t="s">
        <v>240</v>
      </c>
      <c r="N65" t="s">
        <v>70</v>
      </c>
      <c r="O65" t="s">
        <v>71</v>
      </c>
      <c r="P65" s="18">
        <v>11</v>
      </c>
      <c r="Q65" s="3">
        <v>1888</v>
      </c>
      <c r="R65" s="6">
        <f t="shared" si="1"/>
        <v>9.75</v>
      </c>
      <c r="S65" s="6">
        <f t="shared" si="2"/>
        <v>9</v>
      </c>
      <c r="T65" s="6">
        <f t="shared" si="3"/>
        <v>13879</v>
      </c>
      <c r="U65" s="3">
        <v>5</v>
      </c>
      <c r="V65" s="6">
        <f t="shared" si="4"/>
        <v>124</v>
      </c>
      <c r="W65" s="6">
        <f t="shared" si="5"/>
        <v>-3</v>
      </c>
      <c r="X65" s="6">
        <f t="shared" si="6"/>
        <v>-1</v>
      </c>
      <c r="Y65" s="6">
        <f t="shared" si="7"/>
        <v>0</v>
      </c>
      <c r="Z65" s="6">
        <f t="shared" si="8"/>
        <v>0</v>
      </c>
      <c r="AA65" s="6">
        <f t="shared" si="9"/>
        <v>0</v>
      </c>
      <c r="AB65" s="6">
        <f t="shared" si="10"/>
        <v>120</v>
      </c>
      <c r="AC65" s="3">
        <v>8</v>
      </c>
      <c r="AD65" s="1">
        <f t="shared" si="11"/>
        <v>0</v>
      </c>
      <c r="AE65" s="1">
        <f t="shared" si="12"/>
        <v>128</v>
      </c>
      <c r="AF65" s="1" t="b">
        <f t="shared" si="13"/>
        <v>1</v>
      </c>
      <c r="AG65" s="1">
        <f t="shared" si="14"/>
        <v>1</v>
      </c>
      <c r="AH65" s="1">
        <f t="shared" si="15"/>
        <v>14008</v>
      </c>
      <c r="AI65" s="1">
        <f t="shared" si="16"/>
        <v>0</v>
      </c>
      <c r="AJ65" s="1">
        <f t="shared" si="17"/>
        <v>14008</v>
      </c>
      <c r="AK65" s="1">
        <f t="shared" si="18"/>
        <v>1</v>
      </c>
      <c r="AL65" s="5" t="str">
        <f t="shared" si="19"/>
        <v>Tue</v>
      </c>
      <c r="AM65">
        <v>1914</v>
      </c>
      <c r="AN65" s="1">
        <f t="shared" si="20"/>
        <v>16.25</v>
      </c>
      <c r="AO65" s="1">
        <f t="shared" si="21"/>
        <v>16</v>
      </c>
      <c r="AP65" s="1">
        <f t="shared" si="22"/>
        <v>23376</v>
      </c>
      <c r="AQ65">
        <v>10</v>
      </c>
      <c r="AR65" s="1">
        <f t="shared" si="23"/>
        <v>279</v>
      </c>
      <c r="AS65" s="1">
        <f t="shared" si="24"/>
        <v>-3</v>
      </c>
      <c r="AT65" s="1">
        <f t="shared" si="25"/>
        <v>-1</v>
      </c>
      <c r="AU65" s="1">
        <f t="shared" si="26"/>
        <v>-1</v>
      </c>
      <c r="AV65" s="1">
        <f t="shared" si="27"/>
        <v>-1</v>
      </c>
      <c r="AW65" s="1">
        <f t="shared" si="28"/>
        <v>0</v>
      </c>
      <c r="AX65" s="1">
        <f t="shared" si="29"/>
        <v>273</v>
      </c>
      <c r="AY65">
        <v>9</v>
      </c>
      <c r="AZ65" s="1">
        <f t="shared" si="30"/>
        <v>2</v>
      </c>
      <c r="BA65" s="1">
        <f t="shared" si="31"/>
        <v>282</v>
      </c>
      <c r="BB65" s="1" t="b">
        <f t="shared" si="32"/>
        <v>0</v>
      </c>
      <c r="BC65" s="1">
        <f t="shared" si="33"/>
        <v>0</v>
      </c>
      <c r="BD65" s="1">
        <f t="shared" si="34"/>
        <v>23658</v>
      </c>
      <c r="BE65" s="1">
        <f t="shared" si="35"/>
        <v>-1</v>
      </c>
      <c r="BF65" s="1">
        <f t="shared" si="36"/>
        <v>23657</v>
      </c>
      <c r="BG65" s="1">
        <f t="shared" si="37"/>
        <v>4</v>
      </c>
      <c r="BH65" s="5" t="str">
        <f t="shared" si="38"/>
        <v>Fri</v>
      </c>
      <c r="BL65" t="s">
        <v>241</v>
      </c>
      <c r="BN65" t="s">
        <v>41</v>
      </c>
      <c r="BO65" t="s">
        <v>76</v>
      </c>
      <c r="BQ65" s="7">
        <f t="shared" si="41"/>
        <v>26.435616438356163</v>
      </c>
      <c r="BR65" s="7">
        <f t="shared" si="40"/>
        <v>50.435616438356163</v>
      </c>
    </row>
    <row r="66" spans="1:70">
      <c r="A66">
        <v>8</v>
      </c>
      <c r="B66" t="s">
        <v>80</v>
      </c>
      <c r="C66" t="s">
        <v>49</v>
      </c>
      <c r="D66" t="s">
        <v>102</v>
      </c>
      <c r="F66" t="s">
        <v>242</v>
      </c>
      <c r="G66" s="3">
        <v>24</v>
      </c>
      <c r="H66" s="3">
        <v>5</v>
      </c>
      <c r="I66" s="2">
        <v>10.5</v>
      </c>
      <c r="J66" s="16">
        <f t="shared" si="0"/>
        <v>70.5</v>
      </c>
      <c r="K66" t="s">
        <v>38</v>
      </c>
      <c r="M66" t="s">
        <v>43</v>
      </c>
      <c r="N66" t="s">
        <v>79</v>
      </c>
      <c r="O66" t="s">
        <v>45</v>
      </c>
      <c r="P66" s="18">
        <v>0</v>
      </c>
      <c r="Q66" s="3">
        <v>1888</v>
      </c>
      <c r="R66" s="6">
        <f t="shared" si="1"/>
        <v>9.75</v>
      </c>
      <c r="S66" s="6">
        <f t="shared" si="2"/>
        <v>9</v>
      </c>
      <c r="T66" s="6">
        <f t="shared" si="3"/>
        <v>13879</v>
      </c>
      <c r="U66" s="3">
        <v>8</v>
      </c>
      <c r="V66" s="6">
        <f t="shared" si="4"/>
        <v>217</v>
      </c>
      <c r="W66" s="6">
        <f t="shared" si="5"/>
        <v>-3</v>
      </c>
      <c r="X66" s="6">
        <f t="shared" si="6"/>
        <v>-1</v>
      </c>
      <c r="Y66" s="6">
        <f t="shared" si="7"/>
        <v>-1</v>
      </c>
      <c r="Z66" s="6">
        <f t="shared" si="8"/>
        <v>0</v>
      </c>
      <c r="AA66" s="6">
        <f t="shared" si="9"/>
        <v>0</v>
      </c>
      <c r="AB66" s="6">
        <f t="shared" si="10"/>
        <v>212</v>
      </c>
      <c r="AC66" s="3">
        <v>28</v>
      </c>
      <c r="AD66" s="1">
        <f t="shared" si="11"/>
        <v>0</v>
      </c>
      <c r="AE66" s="1">
        <f t="shared" si="12"/>
        <v>240</v>
      </c>
      <c r="AF66" s="1" t="b">
        <f t="shared" si="13"/>
        <v>1</v>
      </c>
      <c r="AG66" s="1">
        <f t="shared" si="14"/>
        <v>1</v>
      </c>
      <c r="AH66" s="1">
        <f t="shared" si="15"/>
        <v>14120</v>
      </c>
      <c r="AI66" s="1">
        <f t="shared" si="16"/>
        <v>0</v>
      </c>
      <c r="AJ66" s="1">
        <f t="shared" si="17"/>
        <v>14120</v>
      </c>
      <c r="AK66" s="1">
        <f t="shared" si="18"/>
        <v>1</v>
      </c>
      <c r="AL66" s="5" t="str">
        <f t="shared" si="19"/>
        <v>Tue</v>
      </c>
      <c r="AM66">
        <v>1908</v>
      </c>
      <c r="AN66" s="1">
        <f t="shared" si="20"/>
        <v>14.75</v>
      </c>
      <c r="AO66" s="1">
        <f t="shared" si="21"/>
        <v>14</v>
      </c>
      <c r="AP66" s="1">
        <f t="shared" si="22"/>
        <v>21184</v>
      </c>
      <c r="AQ66">
        <v>5</v>
      </c>
      <c r="AR66" s="1">
        <f t="shared" si="23"/>
        <v>124</v>
      </c>
      <c r="AS66" s="1">
        <f t="shared" si="24"/>
        <v>-3</v>
      </c>
      <c r="AT66" s="1">
        <f t="shared" si="25"/>
        <v>-1</v>
      </c>
      <c r="AU66" s="1">
        <f t="shared" si="26"/>
        <v>0</v>
      </c>
      <c r="AV66" s="1">
        <f t="shared" si="27"/>
        <v>0</v>
      </c>
      <c r="AW66" s="1">
        <f t="shared" si="28"/>
        <v>0</v>
      </c>
      <c r="AX66" s="1">
        <f t="shared" si="29"/>
        <v>120</v>
      </c>
      <c r="AY66">
        <v>29</v>
      </c>
      <c r="AZ66" s="1">
        <f t="shared" si="30"/>
        <v>0</v>
      </c>
      <c r="BA66" s="1">
        <f t="shared" si="31"/>
        <v>149</v>
      </c>
      <c r="BB66" s="1" t="b">
        <f t="shared" si="32"/>
        <v>1</v>
      </c>
      <c r="BC66" s="1">
        <f t="shared" si="33"/>
        <v>1</v>
      </c>
      <c r="BD66" s="1">
        <f t="shared" si="34"/>
        <v>21334</v>
      </c>
      <c r="BE66" s="1">
        <f t="shared" si="35"/>
        <v>-1</v>
      </c>
      <c r="BF66" s="1">
        <f t="shared" si="36"/>
        <v>21333</v>
      </c>
      <c r="BG66" s="1">
        <f t="shared" si="37"/>
        <v>4</v>
      </c>
      <c r="BH66" s="5" t="str">
        <f t="shared" si="38"/>
        <v>Fri</v>
      </c>
      <c r="BI66" t="s">
        <v>243</v>
      </c>
      <c r="BJ66" s="18" t="s">
        <v>33</v>
      </c>
      <c r="BK66" s="18">
        <v>4.5</v>
      </c>
      <c r="BL66" t="s">
        <v>244</v>
      </c>
      <c r="BO66" t="s">
        <v>76</v>
      </c>
      <c r="BQ66" s="7">
        <f t="shared" si="41"/>
        <v>19.761643835616439</v>
      </c>
      <c r="BR66" s="7">
        <f t="shared" si="40"/>
        <v>43.761643835616439</v>
      </c>
    </row>
    <row r="67" spans="1:70">
      <c r="A67">
        <v>7</v>
      </c>
      <c r="B67" t="s">
        <v>80</v>
      </c>
      <c r="C67" t="s">
        <v>49</v>
      </c>
      <c r="D67" t="s">
        <v>72</v>
      </c>
      <c r="F67" t="s">
        <v>245</v>
      </c>
      <c r="G67" s="3">
        <v>31</v>
      </c>
      <c r="H67" s="3">
        <v>5</v>
      </c>
      <c r="I67" s="2">
        <v>9</v>
      </c>
      <c r="J67" s="16">
        <f t="shared" ref="J67:J121" si="42">I67+(H67*12)</f>
        <v>69</v>
      </c>
      <c r="K67" t="s">
        <v>28</v>
      </c>
      <c r="L67" s="3">
        <v>4</v>
      </c>
      <c r="M67" t="s">
        <v>43</v>
      </c>
      <c r="N67" t="s">
        <v>246</v>
      </c>
      <c r="O67" t="s">
        <v>45</v>
      </c>
      <c r="P67" s="18">
        <v>12</v>
      </c>
      <c r="Q67" s="3">
        <v>1889</v>
      </c>
      <c r="R67" s="6">
        <f t="shared" ref="R67:R121" si="43">((Q67-1850)+1)/4</f>
        <v>10</v>
      </c>
      <c r="S67" s="6">
        <f t="shared" ref="S67:S121" si="44">INT(R67)</f>
        <v>10</v>
      </c>
      <c r="T67" s="6">
        <f t="shared" ref="T67:T121" si="45">((Q67-1850)*365)+S67</f>
        <v>14245</v>
      </c>
      <c r="U67" s="3">
        <v>4</v>
      </c>
      <c r="V67" s="6">
        <f t="shared" ref="V67:V121" si="46">(U67-1)*31</f>
        <v>93</v>
      </c>
      <c r="W67" s="6">
        <f t="shared" ref="W67:W121" si="47">IF(U67&gt;2,-3,0)</f>
        <v>-3</v>
      </c>
      <c r="X67" s="6">
        <f t="shared" ref="X67:X121" si="48">IF(U67&gt;4,-1,0)</f>
        <v>0</v>
      </c>
      <c r="Y67" s="6">
        <f t="shared" ref="Y67:Y121" si="49">IF(U67&gt;6,-1,0)</f>
        <v>0</v>
      </c>
      <c r="Z67" s="6">
        <f t="shared" ref="Z67:Z121" si="50">IF(U67&gt;9,-1,0)</f>
        <v>0</v>
      </c>
      <c r="AA67" s="6">
        <f t="shared" ref="AA67:AA121" si="51">IF(U67&gt;11,-1,0)</f>
        <v>0</v>
      </c>
      <c r="AB67" s="6">
        <f t="shared" ref="AB67:AB121" si="52">SUM(V67:AA67)</f>
        <v>90</v>
      </c>
      <c r="AC67" s="3">
        <v>9</v>
      </c>
      <c r="AD67" s="1">
        <f t="shared" ref="AD67:AD121" si="53">MOD(Q67,4)</f>
        <v>1</v>
      </c>
      <c r="AE67" s="1">
        <f t="shared" ref="AE67:AE121" si="54">AB67+AC67</f>
        <v>99</v>
      </c>
      <c r="AF67" s="1" t="b">
        <f t="shared" ref="AF67:AF121" si="55">AND(AD67=0,AE67&gt;59)</f>
        <v>0</v>
      </c>
      <c r="AG67" s="1">
        <f t="shared" ref="AG67:AG121" si="56">IF(AF67=TRUE,1,0)</f>
        <v>0</v>
      </c>
      <c r="AH67" s="1">
        <f t="shared" ref="AH67:AH121" si="57">SUM(T67,AB67,AC67,AG67)</f>
        <v>14344</v>
      </c>
      <c r="AI67" s="1">
        <f t="shared" ref="AI67:AI121" si="58">IF(AH67&gt;18321,-1,0)</f>
        <v>0</v>
      </c>
      <c r="AJ67" s="1">
        <f t="shared" ref="AJ67:AJ121" si="59">AH67+AI67</f>
        <v>14344</v>
      </c>
      <c r="AK67" s="1">
        <f t="shared" ref="AK67:AK121" si="60">MOD(AJ67,7)</f>
        <v>1</v>
      </c>
      <c r="AL67" s="5" t="str">
        <f t="shared" ref="AL67:AL121" si="61">MID("MonTueWedThuFriSatSun",AK67*3+1,3)</f>
        <v>Tue</v>
      </c>
      <c r="AM67">
        <v>1889</v>
      </c>
      <c r="AN67" s="1">
        <f t="shared" ref="AN67:AN121" si="62">((AM67-1850)+1)/4</f>
        <v>10</v>
      </c>
      <c r="AO67" s="1">
        <f t="shared" ref="AO67:AO121" si="63">INT(AN67)</f>
        <v>10</v>
      </c>
      <c r="AP67" s="1">
        <f t="shared" ref="AP67:AP121" si="64">((AM67-1850)*365)+AO67</f>
        <v>14245</v>
      </c>
      <c r="AQ67">
        <v>7</v>
      </c>
      <c r="AR67" s="1">
        <f t="shared" ref="AR67:AR121" si="65">(AQ67-1)*31</f>
        <v>186</v>
      </c>
      <c r="AS67" s="1">
        <f t="shared" ref="AS67:AS121" si="66">IF(AQ67&gt;2,-3,0)</f>
        <v>-3</v>
      </c>
      <c r="AT67" s="1">
        <f t="shared" ref="AT67:AT121" si="67">IF(AQ67&gt;4,-1,0)</f>
        <v>-1</v>
      </c>
      <c r="AU67" s="1">
        <f t="shared" ref="AU67:AU121" si="68">IF(AQ67&gt;6,-1,0)</f>
        <v>-1</v>
      </c>
      <c r="AV67" s="1">
        <f t="shared" ref="AV67:AV121" si="69">IF(AQ67&gt;9,-1,0)</f>
        <v>0</v>
      </c>
      <c r="AW67" s="1">
        <f t="shared" ref="AW67:AW121" si="70">IF(AQ67&gt;11,-1,0)</f>
        <v>0</v>
      </c>
      <c r="AX67" s="1">
        <f t="shared" ref="AX67:AX121" si="71">SUM(AR67:AW67)</f>
        <v>181</v>
      </c>
      <c r="AY67">
        <v>2</v>
      </c>
      <c r="AZ67" s="1">
        <f t="shared" ref="AZ67:AZ121" si="72">MOD(AM67,4)</f>
        <v>1</v>
      </c>
      <c r="BA67" s="1">
        <f t="shared" ref="BA67:BA121" si="73">AX67+AY67</f>
        <v>183</v>
      </c>
      <c r="BB67" s="1" t="b">
        <f t="shared" ref="BB67:BB121" si="74">AND(AZ67=0,BA67&gt;59)</f>
        <v>0</v>
      </c>
      <c r="BC67" s="1">
        <f t="shared" ref="BC67:BC121" si="75">IF(BB67=TRUE,1,0)</f>
        <v>0</v>
      </c>
      <c r="BD67" s="1">
        <f t="shared" ref="BD67:BD121" si="76">SUM(AP67,AX67,AY67,BC67)</f>
        <v>14428</v>
      </c>
      <c r="BE67" s="1">
        <f t="shared" ref="BE67:BE121" si="77">IF(BD67&gt;18321,-1,0)</f>
        <v>0</v>
      </c>
      <c r="BF67" s="1">
        <f t="shared" ref="BF67:BF121" si="78">BD67+BE67</f>
        <v>14428</v>
      </c>
      <c r="BG67" s="1">
        <f t="shared" ref="BG67:BG121" si="79">MOD(BF67,7)</f>
        <v>1</v>
      </c>
      <c r="BH67" s="5" t="str">
        <f t="shared" ref="BH67:BH121" si="80">MID("MonTueWedThuFriSatSun",BG67*3+1,3)</f>
        <v>Tue</v>
      </c>
      <c r="BL67" t="s">
        <v>247</v>
      </c>
      <c r="BO67" t="s">
        <v>34</v>
      </c>
      <c r="BQ67" s="7">
        <f t="shared" ref="BQ67:BQ98" si="81">(BF67-AJ67)/365</f>
        <v>0.23013698630136986</v>
      </c>
      <c r="BR67" s="7">
        <f t="shared" ref="BR67:BR121" si="82">G67+BQ67</f>
        <v>31.230136986301371</v>
      </c>
    </row>
    <row r="68" spans="1:70">
      <c r="A68">
        <v>7</v>
      </c>
      <c r="B68" t="s">
        <v>80</v>
      </c>
      <c r="C68" t="s">
        <v>49</v>
      </c>
      <c r="D68" t="s">
        <v>81</v>
      </c>
      <c r="F68" t="s">
        <v>152</v>
      </c>
      <c r="G68" s="3">
        <v>21</v>
      </c>
      <c r="H68" s="3">
        <v>6</v>
      </c>
      <c r="I68" s="2">
        <v>0.5</v>
      </c>
      <c r="J68" s="16">
        <f t="shared" si="42"/>
        <v>72.5</v>
      </c>
      <c r="K68" t="s">
        <v>38</v>
      </c>
      <c r="M68" t="s">
        <v>248</v>
      </c>
      <c r="N68" t="s">
        <v>249</v>
      </c>
      <c r="O68" t="s">
        <v>45</v>
      </c>
      <c r="P68" s="18">
        <v>16</v>
      </c>
      <c r="Q68" s="3">
        <v>1889</v>
      </c>
      <c r="R68" s="6">
        <f t="shared" si="43"/>
        <v>10</v>
      </c>
      <c r="S68" s="6">
        <f t="shared" si="44"/>
        <v>10</v>
      </c>
      <c r="T68" s="6">
        <f t="shared" si="45"/>
        <v>14245</v>
      </c>
      <c r="U68" s="3">
        <v>8</v>
      </c>
      <c r="V68" s="6">
        <f t="shared" si="46"/>
        <v>217</v>
      </c>
      <c r="W68" s="6">
        <f t="shared" si="47"/>
        <v>-3</v>
      </c>
      <c r="X68" s="6">
        <f t="shared" si="48"/>
        <v>-1</v>
      </c>
      <c r="Y68" s="6">
        <f t="shared" si="49"/>
        <v>-1</v>
      </c>
      <c r="Z68" s="6">
        <f t="shared" si="50"/>
        <v>0</v>
      </c>
      <c r="AA68" s="6">
        <f t="shared" si="51"/>
        <v>0</v>
      </c>
      <c r="AB68" s="6">
        <f t="shared" si="52"/>
        <v>212</v>
      </c>
      <c r="AC68" s="3">
        <v>13</v>
      </c>
      <c r="AD68" s="1">
        <f t="shared" si="53"/>
        <v>1</v>
      </c>
      <c r="AE68" s="1">
        <f t="shared" si="54"/>
        <v>225</v>
      </c>
      <c r="AF68" s="1" t="b">
        <f t="shared" si="55"/>
        <v>0</v>
      </c>
      <c r="AG68" s="1">
        <f t="shared" si="56"/>
        <v>0</v>
      </c>
      <c r="AH68" s="1">
        <f t="shared" si="57"/>
        <v>14470</v>
      </c>
      <c r="AI68" s="1">
        <f t="shared" si="58"/>
        <v>0</v>
      </c>
      <c r="AJ68" s="1">
        <f t="shared" si="59"/>
        <v>14470</v>
      </c>
      <c r="AK68" s="1">
        <f t="shared" si="60"/>
        <v>1</v>
      </c>
      <c r="AL68" s="5" t="str">
        <f t="shared" si="61"/>
        <v>Tue</v>
      </c>
      <c r="AM68">
        <v>1922</v>
      </c>
      <c r="AN68" s="1">
        <f t="shared" si="62"/>
        <v>18.25</v>
      </c>
      <c r="AO68" s="1">
        <f t="shared" si="63"/>
        <v>18</v>
      </c>
      <c r="AP68" s="1">
        <f t="shared" si="64"/>
        <v>26298</v>
      </c>
      <c r="AQ68">
        <v>9</v>
      </c>
      <c r="AR68" s="1">
        <f t="shared" si="65"/>
        <v>248</v>
      </c>
      <c r="AS68" s="1">
        <f t="shared" si="66"/>
        <v>-3</v>
      </c>
      <c r="AT68" s="1">
        <f t="shared" si="67"/>
        <v>-1</v>
      </c>
      <c r="AU68" s="1">
        <f t="shared" si="68"/>
        <v>-1</v>
      </c>
      <c r="AV68" s="1">
        <f t="shared" si="69"/>
        <v>0</v>
      </c>
      <c r="AW68" s="1">
        <f t="shared" si="70"/>
        <v>0</v>
      </c>
      <c r="AX68" s="1">
        <f t="shared" si="71"/>
        <v>243</v>
      </c>
      <c r="AY68">
        <v>30</v>
      </c>
      <c r="AZ68" s="1">
        <f t="shared" si="72"/>
        <v>2</v>
      </c>
      <c r="BA68" s="1">
        <f t="shared" si="73"/>
        <v>273</v>
      </c>
      <c r="BB68" s="1" t="b">
        <f t="shared" si="74"/>
        <v>0</v>
      </c>
      <c r="BC68" s="1">
        <f t="shared" si="75"/>
        <v>0</v>
      </c>
      <c r="BD68" s="1">
        <f t="shared" si="76"/>
        <v>26571</v>
      </c>
      <c r="BE68" s="1">
        <f t="shared" si="77"/>
        <v>-1</v>
      </c>
      <c r="BF68" s="1">
        <f t="shared" si="78"/>
        <v>26570</v>
      </c>
      <c r="BG68" s="1">
        <f t="shared" si="79"/>
        <v>5</v>
      </c>
      <c r="BH68" s="5" t="str">
        <f t="shared" si="80"/>
        <v>Sat</v>
      </c>
      <c r="BL68" t="s">
        <v>250</v>
      </c>
      <c r="BN68" t="s">
        <v>41</v>
      </c>
      <c r="BO68" t="s">
        <v>76</v>
      </c>
      <c r="BQ68" s="7">
        <f t="shared" si="81"/>
        <v>33.150684931506852</v>
      </c>
      <c r="BR68" s="7">
        <f t="shared" si="82"/>
        <v>54.150684931506852</v>
      </c>
    </row>
    <row r="69" spans="1:70">
      <c r="A69">
        <v>4</v>
      </c>
      <c r="B69" t="s">
        <v>80</v>
      </c>
      <c r="C69" t="s">
        <v>49</v>
      </c>
      <c r="D69" t="s">
        <v>60</v>
      </c>
      <c r="F69" t="s">
        <v>251</v>
      </c>
      <c r="G69" s="3">
        <v>22</v>
      </c>
      <c r="H69" s="3">
        <v>5</v>
      </c>
      <c r="I69" s="2">
        <v>10.5</v>
      </c>
      <c r="J69" s="16">
        <f t="shared" si="42"/>
        <v>70.5</v>
      </c>
      <c r="K69" t="s">
        <v>38</v>
      </c>
      <c r="M69" t="s">
        <v>43</v>
      </c>
      <c r="N69" t="s">
        <v>252</v>
      </c>
      <c r="O69" t="s">
        <v>45</v>
      </c>
      <c r="P69" s="18">
        <v>5</v>
      </c>
      <c r="Q69" s="3">
        <v>1890</v>
      </c>
      <c r="R69" s="6">
        <f t="shared" si="43"/>
        <v>10.25</v>
      </c>
      <c r="S69" s="6">
        <f t="shared" si="44"/>
        <v>10</v>
      </c>
      <c r="T69" s="6">
        <f t="shared" si="45"/>
        <v>14610</v>
      </c>
      <c r="U69" s="3">
        <v>5</v>
      </c>
      <c r="V69" s="6">
        <f t="shared" si="46"/>
        <v>124</v>
      </c>
      <c r="W69" s="6">
        <f t="shared" si="47"/>
        <v>-3</v>
      </c>
      <c r="X69" s="6">
        <f t="shared" si="48"/>
        <v>-1</v>
      </c>
      <c r="Y69" s="6">
        <f t="shared" si="49"/>
        <v>0</v>
      </c>
      <c r="Z69" s="6">
        <f t="shared" si="50"/>
        <v>0</v>
      </c>
      <c r="AA69" s="6">
        <f t="shared" si="51"/>
        <v>0</v>
      </c>
      <c r="AB69" s="6">
        <f t="shared" si="52"/>
        <v>120</v>
      </c>
      <c r="AC69" s="3">
        <v>20</v>
      </c>
      <c r="AD69" s="1">
        <f t="shared" si="53"/>
        <v>2</v>
      </c>
      <c r="AE69" s="1">
        <f t="shared" si="54"/>
        <v>140</v>
      </c>
      <c r="AF69" s="1" t="b">
        <f t="shared" si="55"/>
        <v>0</v>
      </c>
      <c r="AG69" s="1">
        <f t="shared" si="56"/>
        <v>0</v>
      </c>
      <c r="AH69" s="1">
        <f t="shared" si="57"/>
        <v>14750</v>
      </c>
      <c r="AI69" s="1">
        <f t="shared" si="58"/>
        <v>0</v>
      </c>
      <c r="AJ69" s="1">
        <f t="shared" si="59"/>
        <v>14750</v>
      </c>
      <c r="AK69" s="1">
        <f t="shared" si="60"/>
        <v>1</v>
      </c>
      <c r="AL69" s="5" t="str">
        <f t="shared" si="61"/>
        <v>Tue</v>
      </c>
      <c r="AM69">
        <v>1895</v>
      </c>
      <c r="AN69" s="1">
        <f t="shared" si="62"/>
        <v>11.5</v>
      </c>
      <c r="AO69" s="1">
        <f t="shared" si="63"/>
        <v>11</v>
      </c>
      <c r="AP69" s="1">
        <f t="shared" si="64"/>
        <v>16436</v>
      </c>
      <c r="AQ69">
        <v>10</v>
      </c>
      <c r="AR69" s="1">
        <f t="shared" si="65"/>
        <v>279</v>
      </c>
      <c r="AS69" s="1">
        <f t="shared" si="66"/>
        <v>-3</v>
      </c>
      <c r="AT69" s="1">
        <f t="shared" si="67"/>
        <v>-1</v>
      </c>
      <c r="AU69" s="1">
        <f t="shared" si="68"/>
        <v>-1</v>
      </c>
      <c r="AV69" s="1">
        <f t="shared" si="69"/>
        <v>-1</v>
      </c>
      <c r="AW69" s="1">
        <f t="shared" si="70"/>
        <v>0</v>
      </c>
      <c r="AX69" s="1">
        <f t="shared" si="71"/>
        <v>273</v>
      </c>
      <c r="AY69">
        <v>15</v>
      </c>
      <c r="AZ69" s="1">
        <f t="shared" si="72"/>
        <v>3</v>
      </c>
      <c r="BA69" s="1">
        <f t="shared" si="73"/>
        <v>288</v>
      </c>
      <c r="BB69" s="1" t="b">
        <f t="shared" si="74"/>
        <v>0</v>
      </c>
      <c r="BC69" s="1">
        <f t="shared" si="75"/>
        <v>0</v>
      </c>
      <c r="BD69" s="1">
        <f t="shared" si="76"/>
        <v>16724</v>
      </c>
      <c r="BE69" s="1">
        <f t="shared" si="77"/>
        <v>0</v>
      </c>
      <c r="BF69" s="1">
        <f t="shared" si="78"/>
        <v>16724</v>
      </c>
      <c r="BG69" s="1">
        <f t="shared" si="79"/>
        <v>1</v>
      </c>
      <c r="BH69" s="5" t="str">
        <f t="shared" si="80"/>
        <v>Tue</v>
      </c>
      <c r="BL69" t="s">
        <v>253</v>
      </c>
      <c r="BO69" t="s">
        <v>34</v>
      </c>
      <c r="BQ69" s="7">
        <f t="shared" si="81"/>
        <v>5.4082191780821915</v>
      </c>
      <c r="BR69" s="7">
        <f t="shared" si="82"/>
        <v>27.408219178082192</v>
      </c>
    </row>
    <row r="70" spans="1:70">
      <c r="C70" t="s">
        <v>186</v>
      </c>
      <c r="D70" t="s">
        <v>254</v>
      </c>
      <c r="F70" t="s">
        <v>255</v>
      </c>
      <c r="G70" s="3">
        <v>29</v>
      </c>
      <c r="H70" s="3">
        <v>5</v>
      </c>
      <c r="I70" s="2">
        <v>10.5</v>
      </c>
      <c r="J70" s="16">
        <f t="shared" si="42"/>
        <v>70.5</v>
      </c>
      <c r="K70" t="s">
        <v>28</v>
      </c>
      <c r="M70" t="s">
        <v>256</v>
      </c>
      <c r="N70" t="s">
        <v>257</v>
      </c>
      <c r="O70" t="s">
        <v>71</v>
      </c>
      <c r="P70" s="18">
        <v>63</v>
      </c>
      <c r="Q70" s="3">
        <v>1890</v>
      </c>
      <c r="R70" s="6">
        <f t="shared" si="43"/>
        <v>10.25</v>
      </c>
      <c r="S70" s="6">
        <f t="shared" si="44"/>
        <v>10</v>
      </c>
      <c r="T70" s="6">
        <f t="shared" si="45"/>
        <v>14610</v>
      </c>
      <c r="U70" s="3">
        <v>6</v>
      </c>
      <c r="V70" s="6">
        <f t="shared" si="46"/>
        <v>155</v>
      </c>
      <c r="W70" s="6">
        <f t="shared" si="47"/>
        <v>-3</v>
      </c>
      <c r="X70" s="6">
        <f t="shared" si="48"/>
        <v>-1</v>
      </c>
      <c r="Y70" s="6">
        <f t="shared" si="49"/>
        <v>0</v>
      </c>
      <c r="Z70" s="6">
        <f t="shared" si="50"/>
        <v>0</v>
      </c>
      <c r="AA70" s="6">
        <f t="shared" si="51"/>
        <v>0</v>
      </c>
      <c r="AB70" s="6">
        <f t="shared" si="52"/>
        <v>151</v>
      </c>
      <c r="AC70" s="3">
        <v>17</v>
      </c>
      <c r="AD70" s="1">
        <f t="shared" si="53"/>
        <v>2</v>
      </c>
      <c r="AE70" s="1">
        <f t="shared" si="54"/>
        <v>168</v>
      </c>
      <c r="AF70" s="1" t="b">
        <f t="shared" si="55"/>
        <v>0</v>
      </c>
      <c r="AG70" s="1">
        <f t="shared" si="56"/>
        <v>0</v>
      </c>
      <c r="AH70" s="1">
        <f t="shared" si="57"/>
        <v>14778</v>
      </c>
      <c r="AI70" s="1">
        <f t="shared" si="58"/>
        <v>0</v>
      </c>
      <c r="AJ70" s="1">
        <f t="shared" si="59"/>
        <v>14778</v>
      </c>
      <c r="AK70" s="1">
        <f t="shared" si="60"/>
        <v>1</v>
      </c>
      <c r="AL70" s="5" t="str">
        <f t="shared" si="61"/>
        <v>Tue</v>
      </c>
      <c r="AM70">
        <v>1895</v>
      </c>
      <c r="AN70" s="1">
        <f t="shared" si="62"/>
        <v>11.5</v>
      </c>
      <c r="AO70" s="1">
        <f t="shared" si="63"/>
        <v>11</v>
      </c>
      <c r="AP70" s="1">
        <f t="shared" si="64"/>
        <v>16436</v>
      </c>
      <c r="AQ70">
        <v>11</v>
      </c>
      <c r="AR70" s="1">
        <f t="shared" si="65"/>
        <v>310</v>
      </c>
      <c r="AS70" s="1">
        <f t="shared" si="66"/>
        <v>-3</v>
      </c>
      <c r="AT70" s="1">
        <f t="shared" si="67"/>
        <v>-1</v>
      </c>
      <c r="AU70" s="1">
        <f t="shared" si="68"/>
        <v>-1</v>
      </c>
      <c r="AV70" s="1">
        <f t="shared" si="69"/>
        <v>-1</v>
      </c>
      <c r="AW70" s="1">
        <f t="shared" si="70"/>
        <v>0</v>
      </c>
      <c r="AX70" s="1">
        <f t="shared" si="71"/>
        <v>304</v>
      </c>
      <c r="AY70">
        <v>11</v>
      </c>
      <c r="AZ70" s="1">
        <f t="shared" si="72"/>
        <v>3</v>
      </c>
      <c r="BA70" s="1">
        <f t="shared" si="73"/>
        <v>315</v>
      </c>
      <c r="BB70" s="1" t="b">
        <f t="shared" si="74"/>
        <v>0</v>
      </c>
      <c r="BC70" s="1">
        <f t="shared" si="75"/>
        <v>0</v>
      </c>
      <c r="BD70" s="1">
        <f t="shared" si="76"/>
        <v>16751</v>
      </c>
      <c r="BE70" s="1">
        <f t="shared" si="77"/>
        <v>0</v>
      </c>
      <c r="BF70" s="1">
        <f t="shared" si="78"/>
        <v>16751</v>
      </c>
      <c r="BG70" s="1">
        <f t="shared" si="79"/>
        <v>0</v>
      </c>
      <c r="BH70" s="5" t="str">
        <f t="shared" si="80"/>
        <v>Mon</v>
      </c>
      <c r="BI70" t="s">
        <v>258</v>
      </c>
      <c r="BJ70" s="18" t="s">
        <v>33</v>
      </c>
      <c r="BK70" s="18">
        <v>10.5</v>
      </c>
      <c r="BL70" t="s">
        <v>259</v>
      </c>
      <c r="BM70" t="s">
        <v>33</v>
      </c>
      <c r="BO70" t="s">
        <v>192</v>
      </c>
      <c r="BQ70" s="7">
        <f t="shared" si="81"/>
        <v>5.4054794520547942</v>
      </c>
      <c r="BR70" s="7">
        <f t="shared" si="82"/>
        <v>34.405479452054792</v>
      </c>
    </row>
    <row r="71" spans="1:70">
      <c r="A71" t="s">
        <v>260</v>
      </c>
      <c r="B71" t="s">
        <v>80</v>
      </c>
      <c r="C71" t="s">
        <v>49</v>
      </c>
      <c r="D71" t="s">
        <v>60</v>
      </c>
      <c r="F71" t="s">
        <v>261</v>
      </c>
      <c r="G71" s="3">
        <v>23</v>
      </c>
      <c r="H71" s="3">
        <v>5</v>
      </c>
      <c r="I71" s="2">
        <v>9.5</v>
      </c>
      <c r="J71" s="16">
        <f t="shared" si="42"/>
        <v>69.5</v>
      </c>
      <c r="K71" t="s">
        <v>38</v>
      </c>
      <c r="M71" t="s">
        <v>43</v>
      </c>
      <c r="N71" t="s">
        <v>262</v>
      </c>
      <c r="O71" t="s">
        <v>45</v>
      </c>
      <c r="P71" s="18">
        <v>18</v>
      </c>
      <c r="Q71" s="3">
        <v>1892</v>
      </c>
      <c r="R71" s="6">
        <f t="shared" si="43"/>
        <v>10.75</v>
      </c>
      <c r="S71" s="6">
        <f t="shared" si="44"/>
        <v>10</v>
      </c>
      <c r="T71" s="6">
        <f t="shared" si="45"/>
        <v>15340</v>
      </c>
      <c r="U71" s="3">
        <v>3</v>
      </c>
      <c r="V71" s="6">
        <f t="shared" si="46"/>
        <v>62</v>
      </c>
      <c r="W71" s="6">
        <f t="shared" si="47"/>
        <v>-3</v>
      </c>
      <c r="X71" s="6">
        <f t="shared" si="48"/>
        <v>0</v>
      </c>
      <c r="Y71" s="6">
        <f t="shared" si="49"/>
        <v>0</v>
      </c>
      <c r="Z71" s="6">
        <f t="shared" si="50"/>
        <v>0</v>
      </c>
      <c r="AA71" s="6">
        <f t="shared" si="51"/>
        <v>0</v>
      </c>
      <c r="AB71" s="6">
        <f t="shared" si="52"/>
        <v>59</v>
      </c>
      <c r="AC71" s="3">
        <v>8</v>
      </c>
      <c r="AD71" s="1">
        <f t="shared" si="53"/>
        <v>0</v>
      </c>
      <c r="AE71" s="1">
        <f t="shared" si="54"/>
        <v>67</v>
      </c>
      <c r="AF71" s="1" t="b">
        <f t="shared" si="55"/>
        <v>1</v>
      </c>
      <c r="AG71" s="1">
        <f t="shared" si="56"/>
        <v>1</v>
      </c>
      <c r="AH71" s="1">
        <f t="shared" si="57"/>
        <v>15408</v>
      </c>
      <c r="AI71" s="1">
        <f t="shared" si="58"/>
        <v>0</v>
      </c>
      <c r="AJ71" s="1">
        <f t="shared" si="59"/>
        <v>15408</v>
      </c>
      <c r="AK71" s="1">
        <f t="shared" si="60"/>
        <v>1</v>
      </c>
      <c r="AL71" s="5" t="str">
        <f t="shared" si="61"/>
        <v>Tue</v>
      </c>
      <c r="AM71">
        <v>1895</v>
      </c>
      <c r="AN71" s="1">
        <f t="shared" si="62"/>
        <v>11.5</v>
      </c>
      <c r="AO71" s="1">
        <f t="shared" si="63"/>
        <v>11</v>
      </c>
      <c r="AP71" s="1">
        <f t="shared" si="64"/>
        <v>16436</v>
      </c>
      <c r="AQ71">
        <v>5</v>
      </c>
      <c r="AR71" s="1">
        <f t="shared" si="65"/>
        <v>124</v>
      </c>
      <c r="AS71" s="1">
        <f t="shared" si="66"/>
        <v>-3</v>
      </c>
      <c r="AT71" s="1">
        <f t="shared" si="67"/>
        <v>-1</v>
      </c>
      <c r="AU71" s="1">
        <f t="shared" si="68"/>
        <v>0</v>
      </c>
      <c r="AV71" s="1">
        <f t="shared" si="69"/>
        <v>0</v>
      </c>
      <c r="AW71" s="1">
        <f t="shared" si="70"/>
        <v>0</v>
      </c>
      <c r="AX71" s="1">
        <f t="shared" si="71"/>
        <v>120</v>
      </c>
      <c r="AY71">
        <v>14</v>
      </c>
      <c r="AZ71" s="1">
        <f t="shared" si="72"/>
        <v>3</v>
      </c>
      <c r="BA71" s="1">
        <f t="shared" si="73"/>
        <v>134</v>
      </c>
      <c r="BB71" s="1" t="b">
        <f t="shared" si="74"/>
        <v>0</v>
      </c>
      <c r="BC71" s="1">
        <f t="shared" si="75"/>
        <v>0</v>
      </c>
      <c r="BD71" s="1">
        <f t="shared" si="76"/>
        <v>16570</v>
      </c>
      <c r="BE71" s="1">
        <f t="shared" si="77"/>
        <v>0</v>
      </c>
      <c r="BF71" s="1">
        <f t="shared" si="78"/>
        <v>16570</v>
      </c>
      <c r="BG71" s="1">
        <f t="shared" si="79"/>
        <v>1</v>
      </c>
      <c r="BH71" s="5" t="str">
        <f t="shared" si="80"/>
        <v>Tue</v>
      </c>
      <c r="BL71" t="s">
        <v>263</v>
      </c>
      <c r="BM71" t="s">
        <v>33</v>
      </c>
      <c r="BO71" t="s">
        <v>34</v>
      </c>
      <c r="BQ71" s="7">
        <f t="shared" si="81"/>
        <v>3.1835616438356165</v>
      </c>
      <c r="BR71" s="7">
        <f t="shared" si="82"/>
        <v>26.183561643835617</v>
      </c>
    </row>
    <row r="72" spans="1:70">
      <c r="A72">
        <v>1</v>
      </c>
      <c r="B72" t="s">
        <v>80</v>
      </c>
      <c r="C72" t="s">
        <v>49</v>
      </c>
      <c r="D72" t="s">
        <v>102</v>
      </c>
      <c r="E72" t="s">
        <v>157</v>
      </c>
      <c r="F72" t="s">
        <v>69</v>
      </c>
      <c r="G72" s="3">
        <v>22</v>
      </c>
      <c r="H72" s="3">
        <v>5</v>
      </c>
      <c r="I72" s="2">
        <v>9</v>
      </c>
      <c r="J72" s="16">
        <f t="shared" si="42"/>
        <v>69</v>
      </c>
      <c r="K72" t="s">
        <v>38</v>
      </c>
      <c r="M72" t="s">
        <v>43</v>
      </c>
      <c r="N72" t="s">
        <v>268</v>
      </c>
      <c r="O72" t="s">
        <v>45</v>
      </c>
      <c r="P72" s="18">
        <v>5</v>
      </c>
      <c r="Q72" s="3">
        <v>1894</v>
      </c>
      <c r="R72" s="6">
        <f t="shared" si="43"/>
        <v>11.25</v>
      </c>
      <c r="S72" s="6">
        <f t="shared" si="44"/>
        <v>11</v>
      </c>
      <c r="T72" s="6">
        <f t="shared" si="45"/>
        <v>16071</v>
      </c>
      <c r="U72" s="3">
        <v>11</v>
      </c>
      <c r="V72" s="6">
        <f t="shared" si="46"/>
        <v>310</v>
      </c>
      <c r="W72" s="6">
        <f t="shared" si="47"/>
        <v>-3</v>
      </c>
      <c r="X72" s="6">
        <f t="shared" si="48"/>
        <v>-1</v>
      </c>
      <c r="Y72" s="6">
        <f t="shared" si="49"/>
        <v>-1</v>
      </c>
      <c r="Z72" s="6">
        <f t="shared" si="50"/>
        <v>-1</v>
      </c>
      <c r="AA72" s="6">
        <f t="shared" si="51"/>
        <v>0</v>
      </c>
      <c r="AB72" s="6">
        <f t="shared" si="52"/>
        <v>304</v>
      </c>
      <c r="AC72" s="3">
        <v>27</v>
      </c>
      <c r="AD72" s="1">
        <f t="shared" si="53"/>
        <v>2</v>
      </c>
      <c r="AE72" s="1">
        <f t="shared" si="54"/>
        <v>331</v>
      </c>
      <c r="AF72" s="1" t="b">
        <f t="shared" si="55"/>
        <v>0</v>
      </c>
      <c r="AG72" s="1">
        <f t="shared" si="56"/>
        <v>0</v>
      </c>
      <c r="AH72" s="1">
        <f t="shared" si="57"/>
        <v>16402</v>
      </c>
      <c r="AI72" s="1">
        <f t="shared" si="58"/>
        <v>0</v>
      </c>
      <c r="AJ72" s="1">
        <f t="shared" si="59"/>
        <v>16402</v>
      </c>
      <c r="AK72" s="1">
        <f t="shared" si="60"/>
        <v>1</v>
      </c>
      <c r="AL72" s="5" t="str">
        <f t="shared" si="61"/>
        <v>Tue</v>
      </c>
      <c r="AM72">
        <v>1898</v>
      </c>
      <c r="AN72" s="1">
        <f t="shared" si="62"/>
        <v>12.25</v>
      </c>
      <c r="AO72" s="1">
        <f t="shared" si="63"/>
        <v>12</v>
      </c>
      <c r="AP72" s="1">
        <f t="shared" si="64"/>
        <v>17532</v>
      </c>
      <c r="AQ72">
        <v>1</v>
      </c>
      <c r="AR72" s="1">
        <f t="shared" si="65"/>
        <v>0</v>
      </c>
      <c r="AS72" s="1">
        <f t="shared" si="66"/>
        <v>0</v>
      </c>
      <c r="AT72" s="1">
        <f t="shared" si="67"/>
        <v>0</v>
      </c>
      <c r="AU72" s="1">
        <f t="shared" si="68"/>
        <v>0</v>
      </c>
      <c r="AV72" s="1">
        <f t="shared" si="69"/>
        <v>0</v>
      </c>
      <c r="AW72" s="1">
        <f t="shared" si="70"/>
        <v>0</v>
      </c>
      <c r="AX72" s="1">
        <f t="shared" si="71"/>
        <v>0</v>
      </c>
      <c r="AY72">
        <v>18</v>
      </c>
      <c r="AZ72" s="1">
        <f t="shared" si="72"/>
        <v>2</v>
      </c>
      <c r="BA72" s="1">
        <f t="shared" si="73"/>
        <v>18</v>
      </c>
      <c r="BB72" s="1" t="b">
        <f t="shared" si="74"/>
        <v>0</v>
      </c>
      <c r="BC72" s="1">
        <f t="shared" si="75"/>
        <v>0</v>
      </c>
      <c r="BD72" s="1">
        <f t="shared" si="76"/>
        <v>17550</v>
      </c>
      <c r="BE72" s="1">
        <f t="shared" si="77"/>
        <v>0</v>
      </c>
      <c r="BF72" s="1">
        <f t="shared" si="78"/>
        <v>17550</v>
      </c>
      <c r="BG72" s="1">
        <f t="shared" si="79"/>
        <v>1</v>
      </c>
      <c r="BH72" s="5" t="str">
        <f t="shared" si="80"/>
        <v>Tue</v>
      </c>
      <c r="BL72" t="s">
        <v>269</v>
      </c>
      <c r="BM72" t="s">
        <v>33</v>
      </c>
      <c r="BO72" t="s">
        <v>34</v>
      </c>
      <c r="BQ72" s="7">
        <f t="shared" si="81"/>
        <v>3.1452054794520548</v>
      </c>
      <c r="BR72" s="7">
        <f t="shared" si="82"/>
        <v>25.145205479452056</v>
      </c>
    </row>
    <row r="73" spans="1:70">
      <c r="A73">
        <v>11</v>
      </c>
      <c r="B73" t="s">
        <v>80</v>
      </c>
      <c r="C73" t="s">
        <v>49</v>
      </c>
      <c r="D73" t="s">
        <v>270</v>
      </c>
      <c r="E73" t="s">
        <v>102</v>
      </c>
      <c r="F73" t="s">
        <v>271</v>
      </c>
      <c r="G73" s="3">
        <v>25</v>
      </c>
      <c r="H73" s="3">
        <v>5</v>
      </c>
      <c r="I73" s="2">
        <v>9.5</v>
      </c>
      <c r="J73" s="17">
        <f t="shared" si="42"/>
        <v>69.5</v>
      </c>
      <c r="K73" t="s">
        <v>28</v>
      </c>
      <c r="L73" s="3">
        <v>3</v>
      </c>
      <c r="M73" t="s">
        <v>43</v>
      </c>
      <c r="N73" t="s">
        <v>272</v>
      </c>
      <c r="O73" t="s">
        <v>30</v>
      </c>
      <c r="P73" s="18">
        <v>54</v>
      </c>
      <c r="Q73" s="3">
        <v>1895</v>
      </c>
      <c r="R73" s="6">
        <f t="shared" si="43"/>
        <v>11.5</v>
      </c>
      <c r="S73" s="6">
        <f t="shared" si="44"/>
        <v>11</v>
      </c>
      <c r="T73" s="6">
        <f t="shared" si="45"/>
        <v>16436</v>
      </c>
      <c r="U73" s="3">
        <v>5</v>
      </c>
      <c r="V73" s="6">
        <f t="shared" si="46"/>
        <v>124</v>
      </c>
      <c r="W73" s="6">
        <f t="shared" si="47"/>
        <v>-3</v>
      </c>
      <c r="X73" s="6">
        <f t="shared" si="48"/>
        <v>-1</v>
      </c>
      <c r="Y73" s="6">
        <f t="shared" si="49"/>
        <v>0</v>
      </c>
      <c r="Z73" s="6">
        <f t="shared" si="50"/>
        <v>0</v>
      </c>
      <c r="AA73" s="6">
        <f t="shared" si="51"/>
        <v>0</v>
      </c>
      <c r="AB73" s="6">
        <f t="shared" si="52"/>
        <v>120</v>
      </c>
      <c r="AC73" s="3">
        <v>28</v>
      </c>
      <c r="AD73" s="1">
        <f t="shared" si="53"/>
        <v>3</v>
      </c>
      <c r="AE73" s="1">
        <f t="shared" si="54"/>
        <v>148</v>
      </c>
      <c r="AF73" s="1" t="b">
        <f t="shared" si="55"/>
        <v>0</v>
      </c>
      <c r="AG73" s="1">
        <f t="shared" si="56"/>
        <v>0</v>
      </c>
      <c r="AH73" s="1">
        <f t="shared" si="57"/>
        <v>16584</v>
      </c>
      <c r="AI73" s="1">
        <f t="shared" si="58"/>
        <v>0</v>
      </c>
      <c r="AJ73" s="1">
        <f t="shared" si="59"/>
        <v>16584</v>
      </c>
      <c r="AK73" s="1">
        <f t="shared" si="60"/>
        <v>1</v>
      </c>
      <c r="AL73" s="5" t="str">
        <f t="shared" si="61"/>
        <v>Tue</v>
      </c>
      <c r="AM73">
        <v>1925</v>
      </c>
      <c r="AN73" s="1">
        <f t="shared" si="62"/>
        <v>19</v>
      </c>
      <c r="AO73" s="1">
        <f t="shared" si="63"/>
        <v>19</v>
      </c>
      <c r="AP73" s="1">
        <f t="shared" si="64"/>
        <v>27394</v>
      </c>
      <c r="AQ73">
        <v>3</v>
      </c>
      <c r="AR73" s="1">
        <f t="shared" si="65"/>
        <v>62</v>
      </c>
      <c r="AS73" s="1">
        <f t="shared" si="66"/>
        <v>-3</v>
      </c>
      <c r="AT73" s="1">
        <f t="shared" si="67"/>
        <v>0</v>
      </c>
      <c r="AU73" s="1">
        <f t="shared" si="68"/>
        <v>0</v>
      </c>
      <c r="AV73" s="1">
        <f t="shared" si="69"/>
        <v>0</v>
      </c>
      <c r="AW73" s="1">
        <f t="shared" si="70"/>
        <v>0</v>
      </c>
      <c r="AX73" s="1">
        <f t="shared" si="71"/>
        <v>59</v>
      </c>
      <c r="AY73">
        <v>27</v>
      </c>
      <c r="AZ73" s="1">
        <f t="shared" si="72"/>
        <v>1</v>
      </c>
      <c r="BA73" s="1">
        <f t="shared" si="73"/>
        <v>86</v>
      </c>
      <c r="BB73" s="1" t="b">
        <f t="shared" si="74"/>
        <v>0</v>
      </c>
      <c r="BC73" s="1">
        <f t="shared" si="75"/>
        <v>0</v>
      </c>
      <c r="BD73" s="1">
        <f t="shared" si="76"/>
        <v>27480</v>
      </c>
      <c r="BE73" s="1">
        <f t="shared" si="77"/>
        <v>-1</v>
      </c>
      <c r="BF73" s="1">
        <f t="shared" si="78"/>
        <v>27479</v>
      </c>
      <c r="BG73" s="1">
        <f t="shared" si="79"/>
        <v>4</v>
      </c>
      <c r="BH73" s="5" t="str">
        <f t="shared" si="80"/>
        <v>Fri</v>
      </c>
      <c r="BL73" t="s">
        <v>283</v>
      </c>
      <c r="BN73" t="s">
        <v>41</v>
      </c>
      <c r="BO73" t="s">
        <v>76</v>
      </c>
      <c r="BQ73" s="7">
        <f t="shared" si="81"/>
        <v>29.849315068493151</v>
      </c>
      <c r="BR73" s="8">
        <f t="shared" si="82"/>
        <v>54.849315068493155</v>
      </c>
    </row>
    <row r="74" spans="1:70">
      <c r="A74">
        <v>4</v>
      </c>
      <c r="B74" t="s">
        <v>80</v>
      </c>
      <c r="C74" t="s">
        <v>49</v>
      </c>
      <c r="D74" t="s">
        <v>36</v>
      </c>
      <c r="E74" t="s">
        <v>157</v>
      </c>
      <c r="F74" t="s">
        <v>273</v>
      </c>
      <c r="G74" s="3">
        <v>26</v>
      </c>
      <c r="H74" s="3">
        <v>5</v>
      </c>
      <c r="I74" s="2">
        <v>10.5</v>
      </c>
      <c r="J74" s="16">
        <f t="shared" si="42"/>
        <v>70.5</v>
      </c>
      <c r="K74" t="s">
        <v>38</v>
      </c>
      <c r="M74" t="s">
        <v>274</v>
      </c>
      <c r="N74" t="s">
        <v>275</v>
      </c>
      <c r="O74" t="s">
        <v>276</v>
      </c>
      <c r="P74" s="18">
        <v>204</v>
      </c>
      <c r="Q74" s="3">
        <v>1895</v>
      </c>
      <c r="R74" s="6">
        <f t="shared" si="43"/>
        <v>11.5</v>
      </c>
      <c r="S74" s="6">
        <f t="shared" si="44"/>
        <v>11</v>
      </c>
      <c r="T74" s="6">
        <f t="shared" si="45"/>
        <v>16436</v>
      </c>
      <c r="U74" s="3">
        <v>10</v>
      </c>
      <c r="V74" s="6">
        <f t="shared" si="46"/>
        <v>279</v>
      </c>
      <c r="W74" s="6">
        <f t="shared" si="47"/>
        <v>-3</v>
      </c>
      <c r="X74" s="6">
        <f t="shared" si="48"/>
        <v>-1</v>
      </c>
      <c r="Y74" s="6">
        <f t="shared" si="49"/>
        <v>-1</v>
      </c>
      <c r="Z74" s="6">
        <f t="shared" si="50"/>
        <v>-1</v>
      </c>
      <c r="AA74" s="6">
        <f t="shared" si="51"/>
        <v>0</v>
      </c>
      <c r="AB74" s="6">
        <f t="shared" si="52"/>
        <v>273</v>
      </c>
      <c r="AC74" s="3">
        <v>15</v>
      </c>
      <c r="AD74" s="1">
        <f t="shared" si="53"/>
        <v>3</v>
      </c>
      <c r="AE74" s="1">
        <f t="shared" si="54"/>
        <v>288</v>
      </c>
      <c r="AF74" s="1" t="b">
        <f t="shared" si="55"/>
        <v>0</v>
      </c>
      <c r="AG74" s="1">
        <f t="shared" si="56"/>
        <v>0</v>
      </c>
      <c r="AH74" s="1">
        <f t="shared" si="57"/>
        <v>16724</v>
      </c>
      <c r="AI74" s="1">
        <f t="shared" si="58"/>
        <v>0</v>
      </c>
      <c r="AJ74" s="1">
        <f t="shared" si="59"/>
        <v>16724</v>
      </c>
      <c r="AK74" s="1">
        <f t="shared" si="60"/>
        <v>1</v>
      </c>
      <c r="AL74" s="5" t="str">
        <f t="shared" si="61"/>
        <v>Tue</v>
      </c>
      <c r="AM74">
        <v>1922</v>
      </c>
      <c r="AN74" s="1">
        <f t="shared" si="62"/>
        <v>18.25</v>
      </c>
      <c r="AO74" s="1">
        <f t="shared" si="63"/>
        <v>18</v>
      </c>
      <c r="AP74" s="1">
        <f t="shared" si="64"/>
        <v>26298</v>
      </c>
      <c r="AQ74">
        <v>12</v>
      </c>
      <c r="AR74" s="1">
        <f t="shared" si="65"/>
        <v>341</v>
      </c>
      <c r="AS74" s="1">
        <f t="shared" si="66"/>
        <v>-3</v>
      </c>
      <c r="AT74" s="1">
        <f t="shared" si="67"/>
        <v>-1</v>
      </c>
      <c r="AU74" s="1">
        <f t="shared" si="68"/>
        <v>-1</v>
      </c>
      <c r="AV74" s="1">
        <f t="shared" si="69"/>
        <v>-1</v>
      </c>
      <c r="AW74" s="1">
        <f t="shared" si="70"/>
        <v>-1</v>
      </c>
      <c r="AX74" s="1">
        <f t="shared" si="71"/>
        <v>334</v>
      </c>
      <c r="AY74">
        <v>1</v>
      </c>
      <c r="AZ74" s="1">
        <f t="shared" si="72"/>
        <v>2</v>
      </c>
      <c r="BA74" s="1">
        <f t="shared" si="73"/>
        <v>335</v>
      </c>
      <c r="BB74" s="1" t="b">
        <f t="shared" si="74"/>
        <v>0</v>
      </c>
      <c r="BC74" s="1">
        <f t="shared" si="75"/>
        <v>0</v>
      </c>
      <c r="BD74" s="1">
        <f t="shared" si="76"/>
        <v>26633</v>
      </c>
      <c r="BE74" s="1">
        <f t="shared" si="77"/>
        <v>-1</v>
      </c>
      <c r="BF74" s="1">
        <f t="shared" si="78"/>
        <v>26632</v>
      </c>
      <c r="BG74" s="1">
        <f t="shared" si="79"/>
        <v>4</v>
      </c>
      <c r="BH74" s="5" t="str">
        <f t="shared" si="80"/>
        <v>Fri</v>
      </c>
      <c r="BL74" t="s">
        <v>284</v>
      </c>
      <c r="BO74" t="s">
        <v>76</v>
      </c>
      <c r="BQ74" s="7">
        <f t="shared" si="81"/>
        <v>27.145205479452056</v>
      </c>
      <c r="BR74" s="7">
        <f t="shared" si="82"/>
        <v>53.145205479452059</v>
      </c>
    </row>
    <row r="75" spans="1:70">
      <c r="C75" t="s">
        <v>186</v>
      </c>
      <c r="D75" t="s">
        <v>72</v>
      </c>
      <c r="F75" t="s">
        <v>277</v>
      </c>
      <c r="G75" s="3">
        <v>32</v>
      </c>
      <c r="H75" s="3">
        <v>5</v>
      </c>
      <c r="I75" s="2">
        <v>9.5</v>
      </c>
      <c r="J75" s="16">
        <f t="shared" si="42"/>
        <v>69.5</v>
      </c>
      <c r="K75" t="s">
        <v>28</v>
      </c>
      <c r="L75" s="3">
        <v>0</v>
      </c>
      <c r="M75" t="s">
        <v>278</v>
      </c>
      <c r="N75" t="s">
        <v>279</v>
      </c>
      <c r="O75" t="s">
        <v>280</v>
      </c>
      <c r="P75" s="18">
        <v>180</v>
      </c>
      <c r="Q75" s="3">
        <v>1895</v>
      </c>
      <c r="R75" s="6">
        <f t="shared" si="43"/>
        <v>11.5</v>
      </c>
      <c r="S75" s="6">
        <f t="shared" si="44"/>
        <v>11</v>
      </c>
      <c r="T75" s="6">
        <f t="shared" si="45"/>
        <v>16436</v>
      </c>
      <c r="U75" s="3">
        <v>11</v>
      </c>
      <c r="V75" s="6">
        <f t="shared" si="46"/>
        <v>310</v>
      </c>
      <c r="W75" s="6">
        <f t="shared" si="47"/>
        <v>-3</v>
      </c>
      <c r="X75" s="6">
        <f t="shared" si="48"/>
        <v>-1</v>
      </c>
      <c r="Y75" s="6">
        <f t="shared" si="49"/>
        <v>-1</v>
      </c>
      <c r="Z75" s="6">
        <f t="shared" si="50"/>
        <v>-1</v>
      </c>
      <c r="AA75" s="6">
        <f t="shared" si="51"/>
        <v>0</v>
      </c>
      <c r="AB75" s="6">
        <f t="shared" si="52"/>
        <v>304</v>
      </c>
      <c r="AC75" s="3">
        <v>12</v>
      </c>
      <c r="AD75" s="1">
        <f t="shared" si="53"/>
        <v>3</v>
      </c>
      <c r="AE75" s="1">
        <f t="shared" si="54"/>
        <v>316</v>
      </c>
      <c r="AF75" s="1" t="b">
        <f t="shared" si="55"/>
        <v>0</v>
      </c>
      <c r="AG75" s="1">
        <f t="shared" si="56"/>
        <v>0</v>
      </c>
      <c r="AH75" s="1">
        <f t="shared" si="57"/>
        <v>16752</v>
      </c>
      <c r="AI75" s="1">
        <f t="shared" si="58"/>
        <v>0</v>
      </c>
      <c r="AJ75" s="1">
        <f t="shared" si="59"/>
        <v>16752</v>
      </c>
      <c r="AK75" s="1">
        <f t="shared" si="60"/>
        <v>1</v>
      </c>
      <c r="AL75" s="5" t="str">
        <f t="shared" si="61"/>
        <v>Tue</v>
      </c>
      <c r="AM75">
        <v>1899</v>
      </c>
      <c r="AN75" s="1">
        <f t="shared" si="62"/>
        <v>12.5</v>
      </c>
      <c r="AO75" s="1">
        <f t="shared" si="63"/>
        <v>12</v>
      </c>
      <c r="AP75" s="1">
        <f t="shared" si="64"/>
        <v>17897</v>
      </c>
      <c r="AQ75">
        <v>4</v>
      </c>
      <c r="AR75" s="1">
        <f t="shared" si="65"/>
        <v>93</v>
      </c>
      <c r="AS75" s="1">
        <f t="shared" si="66"/>
        <v>-3</v>
      </c>
      <c r="AT75" s="1">
        <f t="shared" si="67"/>
        <v>0</v>
      </c>
      <c r="AU75" s="1">
        <f t="shared" si="68"/>
        <v>0</v>
      </c>
      <c r="AV75" s="1">
        <f t="shared" si="69"/>
        <v>0</v>
      </c>
      <c r="AW75" s="1">
        <f t="shared" si="70"/>
        <v>0</v>
      </c>
      <c r="AX75" s="1">
        <f t="shared" si="71"/>
        <v>90</v>
      </c>
      <c r="AY75">
        <v>23</v>
      </c>
      <c r="AZ75" s="1">
        <f t="shared" si="72"/>
        <v>3</v>
      </c>
      <c r="BA75" s="1">
        <f t="shared" si="73"/>
        <v>113</v>
      </c>
      <c r="BB75" s="1" t="b">
        <f t="shared" si="74"/>
        <v>0</v>
      </c>
      <c r="BC75" s="1">
        <f t="shared" si="75"/>
        <v>0</v>
      </c>
      <c r="BD75" s="1">
        <f t="shared" si="76"/>
        <v>18010</v>
      </c>
      <c r="BE75" s="1">
        <f t="shared" si="77"/>
        <v>0</v>
      </c>
      <c r="BF75" s="1">
        <f t="shared" si="78"/>
        <v>18010</v>
      </c>
      <c r="BG75" s="1">
        <f t="shared" si="79"/>
        <v>6</v>
      </c>
      <c r="BH75" s="5" t="str">
        <f t="shared" si="80"/>
        <v>Sun</v>
      </c>
      <c r="BI75" t="s">
        <v>281</v>
      </c>
      <c r="BJ75" s="18" t="s">
        <v>33</v>
      </c>
      <c r="BK75" s="18">
        <v>7.8</v>
      </c>
      <c r="BL75" t="s">
        <v>285</v>
      </c>
      <c r="BM75" t="s">
        <v>33</v>
      </c>
      <c r="BN75" t="s">
        <v>186</v>
      </c>
      <c r="BO75" t="s">
        <v>192</v>
      </c>
      <c r="BQ75" s="7">
        <f t="shared" si="81"/>
        <v>3.4465753424657533</v>
      </c>
      <c r="BR75" s="7">
        <f t="shared" si="82"/>
        <v>35.446575342465756</v>
      </c>
    </row>
    <row r="76" spans="1:70">
      <c r="A76">
        <v>14</v>
      </c>
      <c r="B76" t="s">
        <v>80</v>
      </c>
      <c r="C76" t="s">
        <v>49</v>
      </c>
      <c r="D76" t="s">
        <v>60</v>
      </c>
      <c r="F76" t="s">
        <v>286</v>
      </c>
      <c r="G76" s="3">
        <v>22</v>
      </c>
      <c r="H76" s="3">
        <v>5</v>
      </c>
      <c r="I76" s="2">
        <v>10.5</v>
      </c>
      <c r="J76" s="16">
        <f t="shared" si="42"/>
        <v>70.5</v>
      </c>
      <c r="K76" t="s">
        <v>38</v>
      </c>
      <c r="M76" t="s">
        <v>287</v>
      </c>
      <c r="N76" t="s">
        <v>288</v>
      </c>
      <c r="O76" t="s">
        <v>129</v>
      </c>
      <c r="P76" s="18">
        <v>168</v>
      </c>
      <c r="Q76" s="3">
        <v>1896</v>
      </c>
      <c r="R76" s="6">
        <f t="shared" si="43"/>
        <v>11.75</v>
      </c>
      <c r="S76" s="6">
        <f t="shared" si="44"/>
        <v>11</v>
      </c>
      <c r="T76" s="6">
        <f t="shared" si="45"/>
        <v>16801</v>
      </c>
      <c r="U76" s="3">
        <v>3</v>
      </c>
      <c r="V76" s="6">
        <f t="shared" si="46"/>
        <v>62</v>
      </c>
      <c r="W76" s="6">
        <f t="shared" si="47"/>
        <v>-3</v>
      </c>
      <c r="X76" s="6">
        <f t="shared" si="48"/>
        <v>0</v>
      </c>
      <c r="Y76" s="6">
        <f t="shared" si="49"/>
        <v>0</v>
      </c>
      <c r="Z76" s="6">
        <f t="shared" si="50"/>
        <v>0</v>
      </c>
      <c r="AA76" s="6">
        <f t="shared" si="51"/>
        <v>0</v>
      </c>
      <c r="AB76" s="6">
        <f t="shared" si="52"/>
        <v>59</v>
      </c>
      <c r="AC76" s="3">
        <v>3</v>
      </c>
      <c r="AD76" s="1">
        <f t="shared" si="53"/>
        <v>0</v>
      </c>
      <c r="AE76" s="1">
        <f t="shared" si="54"/>
        <v>62</v>
      </c>
      <c r="AF76" s="1" t="b">
        <f t="shared" si="55"/>
        <v>1</v>
      </c>
      <c r="AG76" s="1">
        <f t="shared" si="56"/>
        <v>1</v>
      </c>
      <c r="AH76" s="1">
        <f t="shared" si="57"/>
        <v>16864</v>
      </c>
      <c r="AI76" s="1">
        <f t="shared" si="58"/>
        <v>0</v>
      </c>
      <c r="AJ76" s="1">
        <f t="shared" si="59"/>
        <v>16864</v>
      </c>
      <c r="AK76" s="1">
        <f t="shared" si="60"/>
        <v>1</v>
      </c>
      <c r="AL76" s="5" t="str">
        <f t="shared" si="61"/>
        <v>Tue</v>
      </c>
      <c r="AM76">
        <v>1906</v>
      </c>
      <c r="AN76" s="1">
        <f t="shared" si="62"/>
        <v>14.25</v>
      </c>
      <c r="AO76" s="1">
        <f t="shared" si="63"/>
        <v>14</v>
      </c>
      <c r="AP76" s="1">
        <f t="shared" si="64"/>
        <v>20454</v>
      </c>
      <c r="AQ76">
        <v>3</v>
      </c>
      <c r="AR76" s="1">
        <f t="shared" si="65"/>
        <v>62</v>
      </c>
      <c r="AS76" s="1">
        <f t="shared" si="66"/>
        <v>-3</v>
      </c>
      <c r="AT76" s="1">
        <f t="shared" si="67"/>
        <v>0</v>
      </c>
      <c r="AU76" s="1">
        <f t="shared" si="68"/>
        <v>0</v>
      </c>
      <c r="AV76" s="1">
        <f t="shared" si="69"/>
        <v>0</v>
      </c>
      <c r="AW76" s="1">
        <f t="shared" si="70"/>
        <v>0</v>
      </c>
      <c r="AX76" s="1">
        <f t="shared" si="71"/>
        <v>59</v>
      </c>
      <c r="AY76">
        <v>2</v>
      </c>
      <c r="AZ76" s="1">
        <f t="shared" si="72"/>
        <v>2</v>
      </c>
      <c r="BA76" s="1">
        <f t="shared" si="73"/>
        <v>61</v>
      </c>
      <c r="BB76" s="1" t="b">
        <f t="shared" si="74"/>
        <v>0</v>
      </c>
      <c r="BC76" s="1">
        <f t="shared" si="75"/>
        <v>0</v>
      </c>
      <c r="BD76" s="1">
        <f t="shared" si="76"/>
        <v>20515</v>
      </c>
      <c r="BE76" s="1">
        <f t="shared" si="77"/>
        <v>-1</v>
      </c>
      <c r="BF76" s="1">
        <f t="shared" si="78"/>
        <v>20514</v>
      </c>
      <c r="BG76" s="1">
        <f t="shared" si="79"/>
        <v>4</v>
      </c>
      <c r="BH76" s="5" t="str">
        <f t="shared" si="80"/>
        <v>Fri</v>
      </c>
      <c r="BL76" t="s">
        <v>323</v>
      </c>
      <c r="BO76" t="s">
        <v>34</v>
      </c>
      <c r="BQ76" s="7">
        <f t="shared" si="81"/>
        <v>10</v>
      </c>
      <c r="BR76" s="7">
        <f t="shared" si="82"/>
        <v>32</v>
      </c>
    </row>
    <row r="77" spans="1:70">
      <c r="A77">
        <v>15</v>
      </c>
      <c r="B77" t="s">
        <v>80</v>
      </c>
      <c r="C77" t="s">
        <v>49</v>
      </c>
      <c r="D77" t="s">
        <v>50</v>
      </c>
      <c r="E77" t="s">
        <v>289</v>
      </c>
      <c r="F77" t="s">
        <v>230</v>
      </c>
      <c r="G77" s="3">
        <v>26</v>
      </c>
      <c r="H77" s="3">
        <v>5</v>
      </c>
      <c r="I77" s="2">
        <v>11.5</v>
      </c>
      <c r="J77" s="16">
        <f t="shared" si="42"/>
        <v>71.5</v>
      </c>
      <c r="K77" t="s">
        <v>38</v>
      </c>
      <c r="M77" t="s">
        <v>290</v>
      </c>
      <c r="N77" t="s">
        <v>44</v>
      </c>
      <c r="O77" t="s">
        <v>45</v>
      </c>
      <c r="P77" s="18">
        <v>5</v>
      </c>
      <c r="Q77" s="3">
        <v>1896</v>
      </c>
      <c r="R77" s="6">
        <f t="shared" si="43"/>
        <v>11.75</v>
      </c>
      <c r="S77" s="6">
        <f t="shared" si="44"/>
        <v>11</v>
      </c>
      <c r="T77" s="6">
        <f t="shared" si="45"/>
        <v>16801</v>
      </c>
      <c r="U77" s="3">
        <v>3</v>
      </c>
      <c r="V77" s="6">
        <f t="shared" si="46"/>
        <v>62</v>
      </c>
      <c r="W77" s="6">
        <f t="shared" si="47"/>
        <v>-3</v>
      </c>
      <c r="X77" s="6">
        <f t="shared" si="48"/>
        <v>0</v>
      </c>
      <c r="Y77" s="6">
        <f t="shared" si="49"/>
        <v>0</v>
      </c>
      <c r="Z77" s="6">
        <f t="shared" si="50"/>
        <v>0</v>
      </c>
      <c r="AA77" s="6">
        <f t="shared" si="51"/>
        <v>0</v>
      </c>
      <c r="AB77" s="6">
        <f t="shared" si="52"/>
        <v>59</v>
      </c>
      <c r="AC77" s="3">
        <v>3</v>
      </c>
      <c r="AD77" s="1">
        <f t="shared" si="53"/>
        <v>0</v>
      </c>
      <c r="AE77" s="1">
        <f t="shared" si="54"/>
        <v>62</v>
      </c>
      <c r="AF77" s="1" t="b">
        <f t="shared" si="55"/>
        <v>1</v>
      </c>
      <c r="AG77" s="1">
        <f t="shared" si="56"/>
        <v>1</v>
      </c>
      <c r="AH77" s="1">
        <f t="shared" si="57"/>
        <v>16864</v>
      </c>
      <c r="AI77" s="1">
        <f t="shared" si="58"/>
        <v>0</v>
      </c>
      <c r="AJ77" s="1">
        <f t="shared" si="59"/>
        <v>16864</v>
      </c>
      <c r="AK77" s="1">
        <f t="shared" si="60"/>
        <v>1</v>
      </c>
      <c r="AL77" s="5" t="str">
        <f t="shared" si="61"/>
        <v>Tue</v>
      </c>
      <c r="AM77">
        <v>1924</v>
      </c>
      <c r="AN77" s="1">
        <f t="shared" si="62"/>
        <v>18.75</v>
      </c>
      <c r="AO77" s="1">
        <f t="shared" si="63"/>
        <v>18</v>
      </c>
      <c r="AP77" s="1">
        <f t="shared" si="64"/>
        <v>27028</v>
      </c>
      <c r="AQ77">
        <v>10</v>
      </c>
      <c r="AR77" s="1">
        <f t="shared" si="65"/>
        <v>279</v>
      </c>
      <c r="AS77" s="1">
        <f t="shared" si="66"/>
        <v>-3</v>
      </c>
      <c r="AT77" s="1">
        <f t="shared" si="67"/>
        <v>-1</v>
      </c>
      <c r="AU77" s="1">
        <f t="shared" si="68"/>
        <v>-1</v>
      </c>
      <c r="AV77" s="1">
        <f t="shared" si="69"/>
        <v>-1</v>
      </c>
      <c r="AW77" s="1">
        <f t="shared" si="70"/>
        <v>0</v>
      </c>
      <c r="AX77" s="1">
        <f t="shared" si="71"/>
        <v>273</v>
      </c>
      <c r="AY77">
        <v>10</v>
      </c>
      <c r="AZ77" s="1">
        <f t="shared" si="72"/>
        <v>0</v>
      </c>
      <c r="BA77" s="1">
        <f t="shared" si="73"/>
        <v>283</v>
      </c>
      <c r="BB77" s="1" t="b">
        <f t="shared" si="74"/>
        <v>1</v>
      </c>
      <c r="BC77" s="1">
        <f t="shared" si="75"/>
        <v>1</v>
      </c>
      <c r="BD77" s="1">
        <f t="shared" si="76"/>
        <v>27312</v>
      </c>
      <c r="BE77" s="1">
        <f t="shared" si="77"/>
        <v>-1</v>
      </c>
      <c r="BF77" s="1">
        <f t="shared" si="78"/>
        <v>27311</v>
      </c>
      <c r="BG77" s="1">
        <f t="shared" si="79"/>
        <v>4</v>
      </c>
      <c r="BH77" s="5" t="str">
        <f t="shared" si="80"/>
        <v>Fri</v>
      </c>
      <c r="BL77" t="s">
        <v>291</v>
      </c>
      <c r="BN77" t="s">
        <v>41</v>
      </c>
      <c r="BO77" t="s">
        <v>76</v>
      </c>
      <c r="BQ77" s="7">
        <f t="shared" si="81"/>
        <v>28.621917808219177</v>
      </c>
      <c r="BR77" s="7">
        <f t="shared" si="82"/>
        <v>54.62191780821918</v>
      </c>
    </row>
    <row r="78" spans="1:70">
      <c r="A78">
        <v>1</v>
      </c>
      <c r="B78" t="s">
        <v>80</v>
      </c>
      <c r="C78" t="s">
        <v>49</v>
      </c>
      <c r="D78" t="s">
        <v>60</v>
      </c>
      <c r="F78" t="s">
        <v>292</v>
      </c>
      <c r="G78" s="3">
        <v>22</v>
      </c>
      <c r="H78" s="3">
        <v>5</v>
      </c>
      <c r="I78" s="2">
        <v>9.5</v>
      </c>
      <c r="J78" s="16">
        <f t="shared" si="42"/>
        <v>69.5</v>
      </c>
      <c r="K78" t="s">
        <v>38</v>
      </c>
      <c r="M78" t="s">
        <v>91</v>
      </c>
      <c r="N78" t="s">
        <v>293</v>
      </c>
      <c r="O78" t="s">
        <v>45</v>
      </c>
      <c r="P78" s="18">
        <v>5</v>
      </c>
      <c r="Q78" s="3">
        <v>1898</v>
      </c>
      <c r="R78" s="6">
        <f t="shared" si="43"/>
        <v>12.25</v>
      </c>
      <c r="S78" s="6">
        <f t="shared" si="44"/>
        <v>12</v>
      </c>
      <c r="T78" s="6">
        <f t="shared" si="45"/>
        <v>17532</v>
      </c>
      <c r="U78" s="3">
        <v>2</v>
      </c>
      <c r="V78" s="6">
        <f t="shared" si="46"/>
        <v>31</v>
      </c>
      <c r="W78" s="6">
        <f t="shared" si="47"/>
        <v>0</v>
      </c>
      <c r="X78" s="6">
        <f t="shared" si="48"/>
        <v>0</v>
      </c>
      <c r="Y78" s="6">
        <f t="shared" si="49"/>
        <v>0</v>
      </c>
      <c r="Z78" s="6">
        <f t="shared" si="50"/>
        <v>0</v>
      </c>
      <c r="AA78" s="6">
        <f t="shared" si="51"/>
        <v>0</v>
      </c>
      <c r="AB78" s="6">
        <f t="shared" si="52"/>
        <v>31</v>
      </c>
      <c r="AC78" s="3">
        <v>1</v>
      </c>
      <c r="AD78" s="1">
        <f t="shared" si="53"/>
        <v>2</v>
      </c>
      <c r="AE78" s="1">
        <f t="shared" si="54"/>
        <v>32</v>
      </c>
      <c r="AF78" s="1" t="b">
        <f t="shared" si="55"/>
        <v>0</v>
      </c>
      <c r="AG78" s="1">
        <f t="shared" si="56"/>
        <v>0</v>
      </c>
      <c r="AH78" s="1">
        <f t="shared" si="57"/>
        <v>17564</v>
      </c>
      <c r="AI78" s="1">
        <f t="shared" si="58"/>
        <v>0</v>
      </c>
      <c r="AJ78" s="1">
        <f t="shared" si="59"/>
        <v>17564</v>
      </c>
      <c r="AK78" s="1">
        <f t="shared" si="60"/>
        <v>1</v>
      </c>
      <c r="AL78" s="5" t="str">
        <f t="shared" si="61"/>
        <v>Tue</v>
      </c>
      <c r="AM78">
        <v>1908</v>
      </c>
      <c r="AN78" s="1">
        <f t="shared" si="62"/>
        <v>14.75</v>
      </c>
      <c r="AO78" s="1">
        <f t="shared" si="63"/>
        <v>14</v>
      </c>
      <c r="AP78" s="1">
        <f t="shared" si="64"/>
        <v>21184</v>
      </c>
      <c r="AQ78">
        <v>12</v>
      </c>
      <c r="AR78" s="1">
        <f t="shared" si="65"/>
        <v>341</v>
      </c>
      <c r="AS78" s="1">
        <f t="shared" si="66"/>
        <v>-3</v>
      </c>
      <c r="AT78" s="1">
        <f t="shared" si="67"/>
        <v>-1</v>
      </c>
      <c r="AU78" s="1">
        <f t="shared" si="68"/>
        <v>-1</v>
      </c>
      <c r="AV78" s="1">
        <f t="shared" si="69"/>
        <v>-1</v>
      </c>
      <c r="AW78" s="1">
        <f t="shared" si="70"/>
        <v>-1</v>
      </c>
      <c r="AX78" s="1">
        <f t="shared" si="71"/>
        <v>334</v>
      </c>
      <c r="AY78">
        <v>1</v>
      </c>
      <c r="AZ78" s="1">
        <f t="shared" si="72"/>
        <v>0</v>
      </c>
      <c r="BA78" s="1">
        <f t="shared" si="73"/>
        <v>335</v>
      </c>
      <c r="BB78" s="1" t="b">
        <f t="shared" si="74"/>
        <v>1</v>
      </c>
      <c r="BC78" s="1">
        <f t="shared" si="75"/>
        <v>1</v>
      </c>
      <c r="BD78" s="1">
        <f t="shared" si="76"/>
        <v>21520</v>
      </c>
      <c r="BE78" s="1">
        <f t="shared" si="77"/>
        <v>-1</v>
      </c>
      <c r="BF78" s="1">
        <f t="shared" si="78"/>
        <v>21519</v>
      </c>
      <c r="BG78" s="1">
        <f t="shared" si="79"/>
        <v>1</v>
      </c>
      <c r="BH78" s="5" t="str">
        <f t="shared" si="80"/>
        <v>Tue</v>
      </c>
      <c r="BL78" t="s">
        <v>294</v>
      </c>
      <c r="BO78" t="s">
        <v>34</v>
      </c>
      <c r="BQ78" s="7">
        <f t="shared" si="81"/>
        <v>10.835616438356164</v>
      </c>
      <c r="BR78" s="7">
        <f t="shared" si="82"/>
        <v>32.835616438356162</v>
      </c>
    </row>
    <row r="79" spans="1:70">
      <c r="C79" t="s">
        <v>186</v>
      </c>
      <c r="D79" t="s">
        <v>102</v>
      </c>
      <c r="F79" t="s">
        <v>295</v>
      </c>
      <c r="G79" s="3">
        <v>33</v>
      </c>
      <c r="H79" s="3">
        <v>5</v>
      </c>
      <c r="I79" s="2">
        <v>10.5</v>
      </c>
      <c r="J79" s="16">
        <f t="shared" si="42"/>
        <v>70.5</v>
      </c>
      <c r="K79" t="s">
        <v>28</v>
      </c>
      <c r="L79" s="3">
        <v>2</v>
      </c>
      <c r="M79" t="s">
        <v>156</v>
      </c>
      <c r="N79" t="s">
        <v>169</v>
      </c>
      <c r="O79" t="s">
        <v>116</v>
      </c>
      <c r="P79" s="18">
        <v>23</v>
      </c>
      <c r="Q79" s="3">
        <v>1899</v>
      </c>
      <c r="R79" s="6">
        <f t="shared" si="43"/>
        <v>12.5</v>
      </c>
      <c r="S79" s="6">
        <f t="shared" si="44"/>
        <v>12</v>
      </c>
      <c r="T79" s="6">
        <f t="shared" si="45"/>
        <v>17897</v>
      </c>
      <c r="U79" s="3">
        <v>5</v>
      </c>
      <c r="V79" s="6">
        <f t="shared" si="46"/>
        <v>124</v>
      </c>
      <c r="W79" s="6">
        <f t="shared" si="47"/>
        <v>-3</v>
      </c>
      <c r="X79" s="6">
        <f t="shared" si="48"/>
        <v>-1</v>
      </c>
      <c r="Y79" s="6">
        <f t="shared" si="49"/>
        <v>0</v>
      </c>
      <c r="Z79" s="6">
        <f t="shared" si="50"/>
        <v>0</v>
      </c>
      <c r="AA79" s="6">
        <f t="shared" si="51"/>
        <v>0</v>
      </c>
      <c r="AB79" s="6">
        <f t="shared" si="52"/>
        <v>120</v>
      </c>
      <c r="AC79" s="3">
        <v>16</v>
      </c>
      <c r="AD79" s="1">
        <f t="shared" si="53"/>
        <v>3</v>
      </c>
      <c r="AE79" s="1">
        <f t="shared" si="54"/>
        <v>136</v>
      </c>
      <c r="AF79" s="1" t="b">
        <f t="shared" si="55"/>
        <v>0</v>
      </c>
      <c r="AG79" s="1">
        <f t="shared" si="56"/>
        <v>0</v>
      </c>
      <c r="AH79" s="1">
        <f t="shared" si="57"/>
        <v>18033</v>
      </c>
      <c r="AI79" s="1">
        <f t="shared" si="58"/>
        <v>0</v>
      </c>
      <c r="AJ79" s="1">
        <f t="shared" si="59"/>
        <v>18033</v>
      </c>
      <c r="AK79" s="1">
        <f t="shared" si="60"/>
        <v>1</v>
      </c>
      <c r="AL79" s="5" t="str">
        <f t="shared" si="61"/>
        <v>Tue</v>
      </c>
      <c r="AM79">
        <v>1900</v>
      </c>
      <c r="AN79" s="1">
        <f t="shared" si="62"/>
        <v>12.75</v>
      </c>
      <c r="AO79" s="1">
        <f t="shared" si="63"/>
        <v>12</v>
      </c>
      <c r="AP79" s="1">
        <f t="shared" si="64"/>
        <v>18262</v>
      </c>
      <c r="AQ79">
        <v>8</v>
      </c>
      <c r="AR79" s="1">
        <f t="shared" si="65"/>
        <v>217</v>
      </c>
      <c r="AS79" s="1">
        <f t="shared" si="66"/>
        <v>-3</v>
      </c>
      <c r="AT79" s="1">
        <f t="shared" si="67"/>
        <v>-1</v>
      </c>
      <c r="AU79" s="1">
        <f t="shared" si="68"/>
        <v>-1</v>
      </c>
      <c r="AV79" s="1">
        <f t="shared" si="69"/>
        <v>0</v>
      </c>
      <c r="AW79" s="1">
        <f t="shared" si="70"/>
        <v>0</v>
      </c>
      <c r="AX79" s="1">
        <f t="shared" si="71"/>
        <v>212</v>
      </c>
      <c r="AY79">
        <v>17</v>
      </c>
      <c r="AZ79" s="1">
        <f t="shared" si="72"/>
        <v>0</v>
      </c>
      <c r="BA79" s="1">
        <f t="shared" si="73"/>
        <v>229</v>
      </c>
      <c r="BB79" s="1" t="b">
        <f t="shared" si="74"/>
        <v>1</v>
      </c>
      <c r="BC79" s="1">
        <f t="shared" si="75"/>
        <v>1</v>
      </c>
      <c r="BD79" s="1">
        <f t="shared" si="76"/>
        <v>18492</v>
      </c>
      <c r="BE79" s="1">
        <f t="shared" si="77"/>
        <v>-1</v>
      </c>
      <c r="BF79" s="1">
        <f t="shared" si="78"/>
        <v>18491</v>
      </c>
      <c r="BG79" s="1">
        <f t="shared" si="79"/>
        <v>4</v>
      </c>
      <c r="BH79" s="5" t="str">
        <f t="shared" si="80"/>
        <v>Fri</v>
      </c>
      <c r="BI79" t="s">
        <v>296</v>
      </c>
      <c r="BJ79" s="18" t="s">
        <v>33</v>
      </c>
      <c r="BK79" s="18">
        <v>13</v>
      </c>
      <c r="BL79" t="s">
        <v>297</v>
      </c>
      <c r="BM79" t="s">
        <v>33</v>
      </c>
      <c r="BO79" t="s">
        <v>192</v>
      </c>
      <c r="BQ79" s="7">
        <f t="shared" si="81"/>
        <v>1.2547945205479452</v>
      </c>
      <c r="BR79" s="7">
        <f t="shared" si="82"/>
        <v>34.254794520547946</v>
      </c>
    </row>
    <row r="80" spans="1:70">
      <c r="A80">
        <v>12</v>
      </c>
      <c r="B80" t="s">
        <v>80</v>
      </c>
      <c r="C80" t="s">
        <v>49</v>
      </c>
      <c r="D80" t="s">
        <v>298</v>
      </c>
      <c r="F80" t="s">
        <v>299</v>
      </c>
      <c r="G80" s="3">
        <v>25</v>
      </c>
      <c r="H80" s="3">
        <v>5</v>
      </c>
      <c r="I80" s="2">
        <v>9.75</v>
      </c>
      <c r="J80" s="16">
        <f t="shared" si="42"/>
        <v>69.75</v>
      </c>
      <c r="K80" t="s">
        <v>28</v>
      </c>
      <c r="L80" s="3">
        <v>1</v>
      </c>
      <c r="M80" t="s">
        <v>300</v>
      </c>
      <c r="N80" t="s">
        <v>301</v>
      </c>
      <c r="O80" t="s">
        <v>116</v>
      </c>
      <c r="P80" s="18">
        <v>56</v>
      </c>
      <c r="Q80" s="3">
        <v>1899</v>
      </c>
      <c r="R80" s="6">
        <f t="shared" si="43"/>
        <v>12.5</v>
      </c>
      <c r="S80" s="6">
        <f t="shared" si="44"/>
        <v>12</v>
      </c>
      <c r="T80" s="6">
        <f t="shared" si="45"/>
        <v>17897</v>
      </c>
      <c r="U80" s="3">
        <v>10</v>
      </c>
      <c r="V80" s="6">
        <f t="shared" si="46"/>
        <v>279</v>
      </c>
      <c r="W80" s="6">
        <f t="shared" si="47"/>
        <v>-3</v>
      </c>
      <c r="X80" s="6">
        <f t="shared" si="48"/>
        <v>-1</v>
      </c>
      <c r="Y80" s="6">
        <f t="shared" si="49"/>
        <v>-1</v>
      </c>
      <c r="Z80" s="6">
        <f t="shared" si="50"/>
        <v>-1</v>
      </c>
      <c r="AA80" s="6">
        <f t="shared" si="51"/>
        <v>0</v>
      </c>
      <c r="AB80" s="6">
        <f t="shared" si="52"/>
        <v>273</v>
      </c>
      <c r="AC80" s="3">
        <v>24</v>
      </c>
      <c r="AD80" s="1">
        <f t="shared" si="53"/>
        <v>3</v>
      </c>
      <c r="AE80" s="1">
        <f t="shared" si="54"/>
        <v>297</v>
      </c>
      <c r="AF80" s="1" t="b">
        <f t="shared" si="55"/>
        <v>0</v>
      </c>
      <c r="AG80" s="1">
        <f t="shared" si="56"/>
        <v>0</v>
      </c>
      <c r="AH80" s="1">
        <f t="shared" si="57"/>
        <v>18194</v>
      </c>
      <c r="AI80" s="1">
        <f t="shared" si="58"/>
        <v>0</v>
      </c>
      <c r="AJ80" s="1">
        <f t="shared" si="59"/>
        <v>18194</v>
      </c>
      <c r="AK80" s="1">
        <f t="shared" si="60"/>
        <v>1</v>
      </c>
      <c r="AL80" s="5" t="str">
        <f t="shared" si="61"/>
        <v>Tue</v>
      </c>
      <c r="AM80">
        <v>1900</v>
      </c>
      <c r="AN80" s="1">
        <f t="shared" si="62"/>
        <v>12.75</v>
      </c>
      <c r="AO80" s="1">
        <f t="shared" si="63"/>
        <v>12</v>
      </c>
      <c r="AP80" s="1">
        <f t="shared" si="64"/>
        <v>18262</v>
      </c>
      <c r="AQ80">
        <v>2</v>
      </c>
      <c r="AR80" s="1">
        <f t="shared" si="65"/>
        <v>31</v>
      </c>
      <c r="AS80" s="1">
        <f t="shared" si="66"/>
        <v>0</v>
      </c>
      <c r="AT80" s="1">
        <f t="shared" si="67"/>
        <v>0</v>
      </c>
      <c r="AU80" s="1">
        <f t="shared" si="68"/>
        <v>0</v>
      </c>
      <c r="AV80" s="1">
        <f t="shared" si="69"/>
        <v>0</v>
      </c>
      <c r="AW80" s="1">
        <f t="shared" si="70"/>
        <v>0</v>
      </c>
      <c r="AX80" s="1">
        <f t="shared" si="71"/>
        <v>31</v>
      </c>
      <c r="AY80">
        <v>2</v>
      </c>
      <c r="AZ80" s="1">
        <f t="shared" si="72"/>
        <v>0</v>
      </c>
      <c r="BA80" s="1">
        <f t="shared" si="73"/>
        <v>33</v>
      </c>
      <c r="BB80" s="1" t="b">
        <f t="shared" si="74"/>
        <v>0</v>
      </c>
      <c r="BC80" s="1">
        <f t="shared" si="75"/>
        <v>0</v>
      </c>
      <c r="BD80" s="1">
        <f t="shared" si="76"/>
        <v>18295</v>
      </c>
      <c r="BE80" s="1">
        <f t="shared" si="77"/>
        <v>0</v>
      </c>
      <c r="BF80" s="1">
        <f t="shared" si="78"/>
        <v>18295</v>
      </c>
      <c r="BG80" s="1">
        <f t="shared" si="79"/>
        <v>4</v>
      </c>
      <c r="BH80" s="5" t="str">
        <f t="shared" si="80"/>
        <v>Fri</v>
      </c>
      <c r="BL80" t="s">
        <v>34</v>
      </c>
      <c r="BO80" t="s">
        <v>34</v>
      </c>
      <c r="BQ80" s="7">
        <f t="shared" si="81"/>
        <v>0.27671232876712326</v>
      </c>
      <c r="BR80" s="7">
        <f t="shared" si="82"/>
        <v>25.276712328767122</v>
      </c>
    </row>
    <row r="81" spans="1:70">
      <c r="A81">
        <v>12</v>
      </c>
      <c r="B81" t="s">
        <v>80</v>
      </c>
      <c r="C81" t="s">
        <v>49</v>
      </c>
      <c r="D81" t="s">
        <v>72</v>
      </c>
      <c r="E81" t="s">
        <v>36</v>
      </c>
      <c r="F81" t="s">
        <v>51</v>
      </c>
      <c r="G81" s="3">
        <v>22</v>
      </c>
      <c r="H81" s="3">
        <v>5</v>
      </c>
      <c r="I81" s="2">
        <v>11.5</v>
      </c>
      <c r="J81" s="16">
        <f t="shared" si="42"/>
        <v>71.5</v>
      </c>
      <c r="K81" t="s">
        <v>28</v>
      </c>
      <c r="L81" s="3">
        <v>1</v>
      </c>
      <c r="M81" t="s">
        <v>43</v>
      </c>
      <c r="N81" t="s">
        <v>268</v>
      </c>
      <c r="O81" t="s">
        <v>45</v>
      </c>
      <c r="P81" s="18">
        <v>5</v>
      </c>
      <c r="Q81" s="3">
        <v>1900</v>
      </c>
      <c r="R81" s="6">
        <f t="shared" si="43"/>
        <v>12.75</v>
      </c>
      <c r="S81" s="6">
        <f t="shared" si="44"/>
        <v>12</v>
      </c>
      <c r="T81" s="6">
        <f t="shared" si="45"/>
        <v>18262</v>
      </c>
      <c r="U81" s="3">
        <v>2</v>
      </c>
      <c r="V81" s="6">
        <f t="shared" si="46"/>
        <v>31</v>
      </c>
      <c r="W81" s="6">
        <f t="shared" si="47"/>
        <v>0</v>
      </c>
      <c r="X81" s="6">
        <f t="shared" si="48"/>
        <v>0</v>
      </c>
      <c r="Y81" s="6">
        <f t="shared" si="49"/>
        <v>0</v>
      </c>
      <c r="Z81" s="6">
        <f t="shared" si="50"/>
        <v>0</v>
      </c>
      <c r="AA81" s="6">
        <f t="shared" si="51"/>
        <v>0</v>
      </c>
      <c r="AB81" s="6">
        <f t="shared" si="52"/>
        <v>31</v>
      </c>
      <c r="AC81" s="3">
        <v>17</v>
      </c>
      <c r="AD81" s="1">
        <f t="shared" si="53"/>
        <v>0</v>
      </c>
      <c r="AE81" s="1">
        <f t="shared" si="54"/>
        <v>48</v>
      </c>
      <c r="AF81" s="1" t="b">
        <f t="shared" si="55"/>
        <v>0</v>
      </c>
      <c r="AG81" s="1">
        <f t="shared" si="56"/>
        <v>0</v>
      </c>
      <c r="AH81" s="1">
        <f t="shared" si="57"/>
        <v>18310</v>
      </c>
      <c r="AI81" s="1">
        <f t="shared" si="58"/>
        <v>0</v>
      </c>
      <c r="AJ81" s="1">
        <f t="shared" si="59"/>
        <v>18310</v>
      </c>
      <c r="AK81" s="1">
        <f t="shared" si="60"/>
        <v>5</v>
      </c>
      <c r="AL81" s="5" t="str">
        <f t="shared" si="61"/>
        <v>Sat</v>
      </c>
      <c r="AM81">
        <v>1919</v>
      </c>
      <c r="AN81" s="1">
        <f t="shared" si="62"/>
        <v>17.5</v>
      </c>
      <c r="AO81" s="1">
        <f t="shared" si="63"/>
        <v>17</v>
      </c>
      <c r="AP81" s="1">
        <f t="shared" si="64"/>
        <v>25202</v>
      </c>
      <c r="AQ81">
        <v>4</v>
      </c>
      <c r="AR81" s="1">
        <f t="shared" si="65"/>
        <v>93</v>
      </c>
      <c r="AS81" s="1">
        <f t="shared" si="66"/>
        <v>-3</v>
      </c>
      <c r="AT81" s="1">
        <f t="shared" si="67"/>
        <v>0</v>
      </c>
      <c r="AU81" s="1">
        <f t="shared" si="68"/>
        <v>0</v>
      </c>
      <c r="AV81" s="1">
        <f t="shared" si="69"/>
        <v>0</v>
      </c>
      <c r="AW81" s="1">
        <f t="shared" si="70"/>
        <v>0</v>
      </c>
      <c r="AX81" s="1">
        <f t="shared" si="71"/>
        <v>90</v>
      </c>
      <c r="AY81">
        <v>18</v>
      </c>
      <c r="AZ81" s="1">
        <f t="shared" si="72"/>
        <v>3</v>
      </c>
      <c r="BA81" s="1">
        <f t="shared" si="73"/>
        <v>108</v>
      </c>
      <c r="BB81" s="1" t="b">
        <f t="shared" si="74"/>
        <v>0</v>
      </c>
      <c r="BC81" s="1">
        <f t="shared" si="75"/>
        <v>0</v>
      </c>
      <c r="BD81" s="1">
        <f t="shared" si="76"/>
        <v>25310</v>
      </c>
      <c r="BE81" s="1">
        <f t="shared" si="77"/>
        <v>-1</v>
      </c>
      <c r="BF81" s="1">
        <f t="shared" si="78"/>
        <v>25309</v>
      </c>
      <c r="BG81" s="1">
        <f t="shared" si="79"/>
        <v>4</v>
      </c>
      <c r="BH81" s="5" t="str">
        <f t="shared" si="80"/>
        <v>Fri</v>
      </c>
      <c r="BI81" t="s">
        <v>302</v>
      </c>
      <c r="BL81" t="s">
        <v>303</v>
      </c>
      <c r="BO81" t="s">
        <v>34</v>
      </c>
      <c r="BQ81" s="7">
        <f t="shared" si="81"/>
        <v>19.175342465753424</v>
      </c>
      <c r="BR81" s="7">
        <f t="shared" si="82"/>
        <v>41.175342465753424</v>
      </c>
    </row>
    <row r="82" spans="1:70">
      <c r="A82">
        <v>2</v>
      </c>
      <c r="B82" t="s">
        <v>80</v>
      </c>
      <c r="C82" t="s">
        <v>49</v>
      </c>
      <c r="D82" t="s">
        <v>157</v>
      </c>
      <c r="E82" t="s">
        <v>36</v>
      </c>
      <c r="F82" t="s">
        <v>304</v>
      </c>
      <c r="G82" s="3">
        <v>21</v>
      </c>
      <c r="H82" s="3">
        <v>5</v>
      </c>
      <c r="I82" s="2">
        <v>9.75</v>
      </c>
      <c r="J82" s="16">
        <f t="shared" si="42"/>
        <v>69.75</v>
      </c>
      <c r="K82" t="s">
        <v>38</v>
      </c>
      <c r="M82" t="s">
        <v>305</v>
      </c>
      <c r="N82" t="s">
        <v>306</v>
      </c>
      <c r="O82" t="s">
        <v>177</v>
      </c>
      <c r="P82" s="18">
        <v>17</v>
      </c>
      <c r="Q82" s="3">
        <v>1900</v>
      </c>
      <c r="R82" s="6">
        <f t="shared" si="43"/>
        <v>12.75</v>
      </c>
      <c r="S82" s="6">
        <f t="shared" si="44"/>
        <v>12</v>
      </c>
      <c r="T82" s="6">
        <f t="shared" si="45"/>
        <v>18262</v>
      </c>
      <c r="U82" s="3">
        <v>3</v>
      </c>
      <c r="V82" s="6">
        <f t="shared" si="46"/>
        <v>62</v>
      </c>
      <c r="W82" s="6">
        <f t="shared" si="47"/>
        <v>-3</v>
      </c>
      <c r="X82" s="6">
        <f t="shared" si="48"/>
        <v>0</v>
      </c>
      <c r="Y82" s="6">
        <f t="shared" si="49"/>
        <v>0</v>
      </c>
      <c r="Z82" s="6">
        <f t="shared" si="50"/>
        <v>0</v>
      </c>
      <c r="AA82" s="6">
        <f t="shared" si="51"/>
        <v>0</v>
      </c>
      <c r="AB82" s="6">
        <f t="shared" si="52"/>
        <v>59</v>
      </c>
      <c r="AC82" s="3">
        <v>14</v>
      </c>
      <c r="AD82" s="1">
        <f t="shared" si="53"/>
        <v>0</v>
      </c>
      <c r="AE82" s="1">
        <f t="shared" si="54"/>
        <v>73</v>
      </c>
      <c r="AF82" s="1" t="b">
        <f t="shared" si="55"/>
        <v>1</v>
      </c>
      <c r="AG82" s="1">
        <f t="shared" si="56"/>
        <v>1</v>
      </c>
      <c r="AH82" s="1">
        <f t="shared" si="57"/>
        <v>18336</v>
      </c>
      <c r="AI82" s="1">
        <f t="shared" si="58"/>
        <v>-1</v>
      </c>
      <c r="AJ82" s="1">
        <f t="shared" si="59"/>
        <v>18335</v>
      </c>
      <c r="AK82" s="1">
        <f t="shared" si="60"/>
        <v>2</v>
      </c>
      <c r="AL82" s="5" t="str">
        <f t="shared" si="61"/>
        <v>Wed</v>
      </c>
      <c r="AM82">
        <v>1902</v>
      </c>
      <c r="AN82" s="1">
        <f t="shared" si="62"/>
        <v>13.25</v>
      </c>
      <c r="AO82" s="1">
        <f t="shared" si="63"/>
        <v>13</v>
      </c>
      <c r="AP82" s="1">
        <f t="shared" si="64"/>
        <v>18993</v>
      </c>
      <c r="AQ82">
        <v>6</v>
      </c>
      <c r="AR82" s="1">
        <f t="shared" si="65"/>
        <v>155</v>
      </c>
      <c r="AS82" s="1">
        <f t="shared" si="66"/>
        <v>-3</v>
      </c>
      <c r="AT82" s="1">
        <f t="shared" si="67"/>
        <v>-1</v>
      </c>
      <c r="AU82" s="1">
        <f t="shared" si="68"/>
        <v>0</v>
      </c>
      <c r="AV82" s="1">
        <f t="shared" si="69"/>
        <v>0</v>
      </c>
      <c r="AW82" s="1">
        <f t="shared" si="70"/>
        <v>0</v>
      </c>
      <c r="AX82" s="1">
        <f t="shared" si="71"/>
        <v>151</v>
      </c>
      <c r="AY82">
        <v>17</v>
      </c>
      <c r="AZ82" s="1">
        <f t="shared" si="72"/>
        <v>2</v>
      </c>
      <c r="BA82" s="1">
        <f t="shared" si="73"/>
        <v>168</v>
      </c>
      <c r="BB82" s="1" t="b">
        <f t="shared" si="74"/>
        <v>0</v>
      </c>
      <c r="BC82" s="1">
        <f t="shared" si="75"/>
        <v>0</v>
      </c>
      <c r="BD82" s="1">
        <f t="shared" si="76"/>
        <v>19161</v>
      </c>
      <c r="BE82" s="1">
        <f t="shared" si="77"/>
        <v>-1</v>
      </c>
      <c r="BF82" s="1">
        <f t="shared" si="78"/>
        <v>19160</v>
      </c>
      <c r="BG82" s="1">
        <f t="shared" si="79"/>
        <v>1</v>
      </c>
      <c r="BH82" s="5" t="str">
        <f t="shared" si="80"/>
        <v>Tue</v>
      </c>
      <c r="BI82" t="s">
        <v>307</v>
      </c>
      <c r="BL82" t="s">
        <v>34</v>
      </c>
      <c r="BO82" t="s">
        <v>34</v>
      </c>
      <c r="BP82" t="s">
        <v>307</v>
      </c>
      <c r="BQ82" s="7">
        <f t="shared" si="81"/>
        <v>2.2602739726027399</v>
      </c>
      <c r="BR82" s="7">
        <f t="shared" si="82"/>
        <v>23.260273972602739</v>
      </c>
    </row>
    <row r="83" spans="1:70">
      <c r="A83">
        <v>9</v>
      </c>
      <c r="B83" t="s">
        <v>80</v>
      </c>
      <c r="C83" t="s">
        <v>49</v>
      </c>
      <c r="D83" t="s">
        <v>36</v>
      </c>
      <c r="F83" t="s">
        <v>308</v>
      </c>
      <c r="G83" s="3">
        <v>19.600000000000001</v>
      </c>
      <c r="H83" s="3">
        <v>5</v>
      </c>
      <c r="I83" s="2">
        <v>11.75</v>
      </c>
      <c r="J83" s="16">
        <f t="shared" si="42"/>
        <v>71.75</v>
      </c>
      <c r="K83" t="s">
        <v>38</v>
      </c>
      <c r="M83" t="s">
        <v>309</v>
      </c>
      <c r="N83" t="s">
        <v>310</v>
      </c>
      <c r="O83" t="s">
        <v>177</v>
      </c>
      <c r="P83" s="18">
        <v>14</v>
      </c>
      <c r="Q83" s="3">
        <v>1900</v>
      </c>
      <c r="R83" s="6">
        <f t="shared" si="43"/>
        <v>12.75</v>
      </c>
      <c r="S83" s="6">
        <f t="shared" si="44"/>
        <v>12</v>
      </c>
      <c r="T83" s="6">
        <f t="shared" si="45"/>
        <v>18262</v>
      </c>
      <c r="U83" s="3">
        <v>5</v>
      </c>
      <c r="V83" s="6">
        <f t="shared" si="46"/>
        <v>124</v>
      </c>
      <c r="W83" s="6">
        <f t="shared" si="47"/>
        <v>-3</v>
      </c>
      <c r="X83" s="6">
        <f t="shared" si="48"/>
        <v>-1</v>
      </c>
      <c r="Y83" s="6">
        <f t="shared" si="49"/>
        <v>0</v>
      </c>
      <c r="Z83" s="6">
        <f t="shared" si="50"/>
        <v>0</v>
      </c>
      <c r="AA83" s="6">
        <f t="shared" si="51"/>
        <v>0</v>
      </c>
      <c r="AB83" s="6">
        <f t="shared" si="52"/>
        <v>120</v>
      </c>
      <c r="AC83" s="3">
        <v>19</v>
      </c>
      <c r="AD83" s="1">
        <f t="shared" si="53"/>
        <v>0</v>
      </c>
      <c r="AE83" s="1">
        <f t="shared" si="54"/>
        <v>139</v>
      </c>
      <c r="AF83" s="1" t="b">
        <f t="shared" si="55"/>
        <v>1</v>
      </c>
      <c r="AG83" s="1">
        <f t="shared" si="56"/>
        <v>1</v>
      </c>
      <c r="AH83" s="1">
        <f t="shared" si="57"/>
        <v>18402</v>
      </c>
      <c r="AI83" s="1">
        <f t="shared" si="58"/>
        <v>-1</v>
      </c>
      <c r="AJ83" s="1">
        <f t="shared" si="59"/>
        <v>18401</v>
      </c>
      <c r="AK83" s="1">
        <f t="shared" si="60"/>
        <v>5</v>
      </c>
      <c r="AL83" s="5" t="str">
        <f t="shared" si="61"/>
        <v>Sat</v>
      </c>
      <c r="AM83">
        <v>1901</v>
      </c>
      <c r="AN83" s="1">
        <f t="shared" si="62"/>
        <v>13</v>
      </c>
      <c r="AO83" s="1">
        <f t="shared" si="63"/>
        <v>13</v>
      </c>
      <c r="AP83" s="1">
        <f t="shared" si="64"/>
        <v>18628</v>
      </c>
      <c r="AQ83">
        <v>3</v>
      </c>
      <c r="AR83" s="1">
        <f t="shared" si="65"/>
        <v>62</v>
      </c>
      <c r="AS83" s="1">
        <f t="shared" si="66"/>
        <v>-3</v>
      </c>
      <c r="AT83" s="1">
        <f t="shared" si="67"/>
        <v>0</v>
      </c>
      <c r="AU83" s="1">
        <f t="shared" si="68"/>
        <v>0</v>
      </c>
      <c r="AV83" s="1">
        <f t="shared" si="69"/>
        <v>0</v>
      </c>
      <c r="AW83" s="1">
        <f t="shared" si="70"/>
        <v>0</v>
      </c>
      <c r="AX83" s="1">
        <f t="shared" si="71"/>
        <v>59</v>
      </c>
      <c r="AY83">
        <v>1</v>
      </c>
      <c r="AZ83" s="1">
        <f t="shared" si="72"/>
        <v>1</v>
      </c>
      <c r="BA83" s="1">
        <f t="shared" si="73"/>
        <v>60</v>
      </c>
      <c r="BB83" s="1" t="b">
        <f t="shared" si="74"/>
        <v>0</v>
      </c>
      <c r="BC83" s="1">
        <f t="shared" si="75"/>
        <v>0</v>
      </c>
      <c r="BD83" s="1">
        <f t="shared" si="76"/>
        <v>18688</v>
      </c>
      <c r="BE83" s="1">
        <f t="shared" si="77"/>
        <v>-1</v>
      </c>
      <c r="BF83" s="1">
        <f t="shared" si="78"/>
        <v>18687</v>
      </c>
      <c r="BG83" s="1">
        <f t="shared" si="79"/>
        <v>4</v>
      </c>
      <c r="BH83" s="5" t="str">
        <f t="shared" si="80"/>
        <v>Fri</v>
      </c>
      <c r="BL83" t="s">
        <v>34</v>
      </c>
      <c r="BO83" t="s">
        <v>34</v>
      </c>
      <c r="BQ83" s="7">
        <f t="shared" si="81"/>
        <v>0.78356164383561644</v>
      </c>
      <c r="BR83" s="7">
        <f t="shared" si="82"/>
        <v>20.383561643835616</v>
      </c>
    </row>
    <row r="84" spans="1:70">
      <c r="C84" t="s">
        <v>186</v>
      </c>
      <c r="D84" t="s">
        <v>87</v>
      </c>
      <c r="E84" t="s">
        <v>311</v>
      </c>
      <c r="F84" t="s">
        <v>312</v>
      </c>
      <c r="G84" s="3">
        <v>33</v>
      </c>
      <c r="H84" s="3">
        <v>6</v>
      </c>
      <c r="I84" s="2">
        <v>1.5</v>
      </c>
      <c r="J84" s="16">
        <f t="shared" si="42"/>
        <v>73.5</v>
      </c>
      <c r="K84" t="s">
        <v>28</v>
      </c>
      <c r="L84" s="3">
        <v>3</v>
      </c>
      <c r="M84" t="s">
        <v>313</v>
      </c>
      <c r="N84" t="s">
        <v>314</v>
      </c>
      <c r="O84" t="s">
        <v>315</v>
      </c>
      <c r="P84" s="18">
        <v>218</v>
      </c>
      <c r="Q84" s="3">
        <v>1900</v>
      </c>
      <c r="R84" s="6">
        <f t="shared" si="43"/>
        <v>12.75</v>
      </c>
      <c r="S84" s="6">
        <f t="shared" si="44"/>
        <v>12</v>
      </c>
      <c r="T84" s="6">
        <f t="shared" si="45"/>
        <v>18262</v>
      </c>
      <c r="U84" s="3">
        <v>10</v>
      </c>
      <c r="V84" s="6">
        <f t="shared" si="46"/>
        <v>279</v>
      </c>
      <c r="W84" s="6">
        <f t="shared" si="47"/>
        <v>-3</v>
      </c>
      <c r="X84" s="6">
        <f t="shared" si="48"/>
        <v>-1</v>
      </c>
      <c r="Y84" s="6">
        <f t="shared" si="49"/>
        <v>-1</v>
      </c>
      <c r="Z84" s="6">
        <f t="shared" si="50"/>
        <v>-1</v>
      </c>
      <c r="AA84" s="6">
        <f t="shared" si="51"/>
        <v>0</v>
      </c>
      <c r="AB84" s="6">
        <f t="shared" si="52"/>
        <v>273</v>
      </c>
      <c r="AC84" s="3">
        <v>5</v>
      </c>
      <c r="AD84" s="1">
        <f t="shared" si="53"/>
        <v>0</v>
      </c>
      <c r="AE84" s="1">
        <f t="shared" si="54"/>
        <v>278</v>
      </c>
      <c r="AF84" s="1" t="b">
        <f t="shared" si="55"/>
        <v>1</v>
      </c>
      <c r="AG84" s="1">
        <f t="shared" si="56"/>
        <v>1</v>
      </c>
      <c r="AH84" s="1">
        <f t="shared" si="57"/>
        <v>18541</v>
      </c>
      <c r="AI84" s="1">
        <f t="shared" si="58"/>
        <v>-1</v>
      </c>
      <c r="AJ84" s="1">
        <f t="shared" si="59"/>
        <v>18540</v>
      </c>
      <c r="AK84" s="1">
        <f t="shared" si="60"/>
        <v>4</v>
      </c>
      <c r="AL84" s="5" t="str">
        <f t="shared" si="61"/>
        <v>Fri</v>
      </c>
      <c r="AM84">
        <v>1902</v>
      </c>
      <c r="AN84" s="1">
        <f t="shared" si="62"/>
        <v>13.25</v>
      </c>
      <c r="AO84" s="1">
        <f t="shared" si="63"/>
        <v>13</v>
      </c>
      <c r="AP84" s="1">
        <f t="shared" si="64"/>
        <v>18993</v>
      </c>
      <c r="AQ84">
        <v>11</v>
      </c>
      <c r="AR84" s="1">
        <f t="shared" si="65"/>
        <v>310</v>
      </c>
      <c r="AS84" s="1">
        <f t="shared" si="66"/>
        <v>-3</v>
      </c>
      <c r="AT84" s="1">
        <f t="shared" si="67"/>
        <v>-1</v>
      </c>
      <c r="AU84" s="1">
        <f t="shared" si="68"/>
        <v>-1</v>
      </c>
      <c r="AV84" s="1">
        <f t="shared" si="69"/>
        <v>-1</v>
      </c>
      <c r="AW84" s="1">
        <f t="shared" si="70"/>
        <v>0</v>
      </c>
      <c r="AX84" s="1">
        <f t="shared" si="71"/>
        <v>304</v>
      </c>
      <c r="AY84">
        <v>4</v>
      </c>
      <c r="AZ84" s="1">
        <f t="shared" si="72"/>
        <v>2</v>
      </c>
      <c r="BA84" s="1">
        <f t="shared" si="73"/>
        <v>308</v>
      </c>
      <c r="BB84" s="1" t="b">
        <f t="shared" si="74"/>
        <v>0</v>
      </c>
      <c r="BC84" s="1">
        <f t="shared" si="75"/>
        <v>0</v>
      </c>
      <c r="BD84" s="1">
        <f t="shared" si="76"/>
        <v>19301</v>
      </c>
      <c r="BE84" s="1">
        <f t="shared" si="77"/>
        <v>-1</v>
      </c>
      <c r="BF84" s="1">
        <f t="shared" si="78"/>
        <v>19300</v>
      </c>
      <c r="BG84" s="1">
        <f t="shared" si="79"/>
        <v>1</v>
      </c>
      <c r="BH84" s="5" t="str">
        <f t="shared" si="80"/>
        <v>Tue</v>
      </c>
      <c r="BI84" t="s">
        <v>316</v>
      </c>
      <c r="BJ84" s="18" t="s">
        <v>33</v>
      </c>
      <c r="BK84" s="18">
        <v>14</v>
      </c>
      <c r="BL84" t="s">
        <v>317</v>
      </c>
      <c r="BM84" t="s">
        <v>33</v>
      </c>
      <c r="BO84" t="s">
        <v>192</v>
      </c>
      <c r="BQ84" s="7">
        <f t="shared" si="81"/>
        <v>2.0821917808219177</v>
      </c>
      <c r="BR84" s="7">
        <f t="shared" si="82"/>
        <v>35.082191780821915</v>
      </c>
    </row>
    <row r="85" spans="1:70">
      <c r="A85" t="s">
        <v>318</v>
      </c>
      <c r="B85" t="s">
        <v>80</v>
      </c>
      <c r="C85" t="s">
        <v>49</v>
      </c>
      <c r="D85" t="s">
        <v>130</v>
      </c>
      <c r="E85" t="s">
        <v>319</v>
      </c>
      <c r="F85" t="s">
        <v>320</v>
      </c>
      <c r="G85" s="3">
        <v>25</v>
      </c>
      <c r="H85" s="3">
        <v>5</v>
      </c>
      <c r="I85" s="2">
        <v>9.5</v>
      </c>
      <c r="J85" s="16">
        <f t="shared" si="42"/>
        <v>69.5</v>
      </c>
      <c r="K85" t="s">
        <v>28</v>
      </c>
      <c r="L85" s="3">
        <v>0</v>
      </c>
      <c r="M85" t="s">
        <v>321</v>
      </c>
      <c r="N85" t="s">
        <v>79</v>
      </c>
      <c r="O85" t="s">
        <v>45</v>
      </c>
      <c r="P85" s="18">
        <v>0</v>
      </c>
      <c r="Q85" s="3">
        <v>1901</v>
      </c>
      <c r="R85" s="6">
        <f t="shared" si="43"/>
        <v>13</v>
      </c>
      <c r="S85" s="6">
        <f t="shared" si="44"/>
        <v>13</v>
      </c>
      <c r="T85" s="6">
        <f t="shared" si="45"/>
        <v>18628</v>
      </c>
      <c r="U85" s="3">
        <v>4</v>
      </c>
      <c r="V85" s="6">
        <f t="shared" si="46"/>
        <v>93</v>
      </c>
      <c r="W85" s="6">
        <f t="shared" si="47"/>
        <v>-3</v>
      </c>
      <c r="X85" s="6">
        <f t="shared" si="48"/>
        <v>0</v>
      </c>
      <c r="Y85" s="6">
        <f t="shared" si="49"/>
        <v>0</v>
      </c>
      <c r="Z85" s="6">
        <f t="shared" si="50"/>
        <v>0</v>
      </c>
      <c r="AA85" s="6">
        <f t="shared" si="51"/>
        <v>0</v>
      </c>
      <c r="AB85" s="6">
        <f t="shared" si="52"/>
        <v>90</v>
      </c>
      <c r="AC85" s="3">
        <v>3</v>
      </c>
      <c r="AD85" s="1">
        <f t="shared" si="53"/>
        <v>1</v>
      </c>
      <c r="AE85" s="1">
        <f t="shared" si="54"/>
        <v>93</v>
      </c>
      <c r="AF85" s="1" t="b">
        <f t="shared" si="55"/>
        <v>0</v>
      </c>
      <c r="AG85" s="1">
        <f t="shared" si="56"/>
        <v>0</v>
      </c>
      <c r="AH85" s="1">
        <f t="shared" si="57"/>
        <v>18721</v>
      </c>
      <c r="AI85" s="1">
        <f t="shared" si="58"/>
        <v>-1</v>
      </c>
      <c r="AJ85" s="1">
        <f t="shared" si="59"/>
        <v>18720</v>
      </c>
      <c r="AK85" s="1">
        <f t="shared" si="60"/>
        <v>2</v>
      </c>
      <c r="AL85" s="5" t="str">
        <f t="shared" si="61"/>
        <v>Wed</v>
      </c>
      <c r="AM85">
        <v>1930</v>
      </c>
      <c r="AN85" s="1">
        <f t="shared" si="62"/>
        <v>20.25</v>
      </c>
      <c r="AO85" s="1">
        <f t="shared" si="63"/>
        <v>20</v>
      </c>
      <c r="AP85" s="1">
        <f t="shared" si="64"/>
        <v>29220</v>
      </c>
      <c r="AQ85">
        <v>5</v>
      </c>
      <c r="AR85" s="1">
        <f t="shared" si="65"/>
        <v>124</v>
      </c>
      <c r="AS85" s="1">
        <f t="shared" si="66"/>
        <v>-3</v>
      </c>
      <c r="AT85" s="1">
        <f t="shared" si="67"/>
        <v>-1</v>
      </c>
      <c r="AU85" s="1">
        <f t="shared" si="68"/>
        <v>0</v>
      </c>
      <c r="AV85" s="1">
        <f t="shared" si="69"/>
        <v>0</v>
      </c>
      <c r="AW85" s="1">
        <f t="shared" si="70"/>
        <v>0</v>
      </c>
      <c r="AX85" s="1">
        <f t="shared" si="71"/>
        <v>120</v>
      </c>
      <c r="AY85">
        <v>19</v>
      </c>
      <c r="AZ85" s="1">
        <f t="shared" si="72"/>
        <v>2</v>
      </c>
      <c r="BA85" s="1">
        <f t="shared" si="73"/>
        <v>139</v>
      </c>
      <c r="BB85" s="1" t="b">
        <f t="shared" si="74"/>
        <v>0</v>
      </c>
      <c r="BC85" s="1">
        <f t="shared" si="75"/>
        <v>0</v>
      </c>
      <c r="BD85" s="1">
        <f t="shared" si="76"/>
        <v>29359</v>
      </c>
      <c r="BE85" s="1">
        <f t="shared" si="77"/>
        <v>-1</v>
      </c>
      <c r="BF85" s="1">
        <f t="shared" si="78"/>
        <v>29358</v>
      </c>
      <c r="BG85" s="1">
        <f t="shared" si="79"/>
        <v>0</v>
      </c>
      <c r="BH85" s="5" t="str">
        <f t="shared" si="80"/>
        <v>Mon</v>
      </c>
      <c r="BI85" t="s">
        <v>302</v>
      </c>
      <c r="BL85" t="s">
        <v>322</v>
      </c>
      <c r="BO85" t="s">
        <v>76</v>
      </c>
      <c r="BQ85" s="7">
        <f t="shared" si="81"/>
        <v>29.145205479452056</v>
      </c>
      <c r="BR85" s="7">
        <f t="shared" si="82"/>
        <v>54.145205479452059</v>
      </c>
    </row>
    <row r="86" spans="1:70">
      <c r="A86">
        <v>6</v>
      </c>
      <c r="B86" t="s">
        <v>80</v>
      </c>
      <c r="C86" t="s">
        <v>49</v>
      </c>
      <c r="D86" t="s">
        <v>60</v>
      </c>
      <c r="F86" t="s">
        <v>324</v>
      </c>
      <c r="G86" s="3">
        <v>24</v>
      </c>
      <c r="H86" s="3">
        <v>6</v>
      </c>
      <c r="I86" s="2">
        <v>0</v>
      </c>
      <c r="J86" s="16">
        <f t="shared" si="42"/>
        <v>72</v>
      </c>
      <c r="K86" t="s">
        <v>38</v>
      </c>
      <c r="M86" t="s">
        <v>325</v>
      </c>
      <c r="N86" t="s">
        <v>326</v>
      </c>
      <c r="O86" t="s">
        <v>116</v>
      </c>
      <c r="P86" s="18">
        <v>17</v>
      </c>
      <c r="Q86" s="3">
        <v>1902</v>
      </c>
      <c r="R86" s="6">
        <f t="shared" si="43"/>
        <v>13.25</v>
      </c>
      <c r="S86" s="6">
        <f t="shared" si="44"/>
        <v>13</v>
      </c>
      <c r="T86" s="6">
        <f t="shared" si="45"/>
        <v>18993</v>
      </c>
      <c r="U86" s="3">
        <v>7</v>
      </c>
      <c r="V86" s="6">
        <f t="shared" si="46"/>
        <v>186</v>
      </c>
      <c r="W86" s="6">
        <f t="shared" si="47"/>
        <v>-3</v>
      </c>
      <c r="X86" s="6">
        <f t="shared" si="48"/>
        <v>-1</v>
      </c>
      <c r="Y86" s="6">
        <f t="shared" si="49"/>
        <v>-1</v>
      </c>
      <c r="Z86" s="6">
        <f t="shared" si="50"/>
        <v>0</v>
      </c>
      <c r="AA86" s="6">
        <f t="shared" si="51"/>
        <v>0</v>
      </c>
      <c r="AB86" s="6">
        <f t="shared" si="52"/>
        <v>181</v>
      </c>
      <c r="AC86" s="3">
        <v>21</v>
      </c>
      <c r="AD86" s="1">
        <f t="shared" si="53"/>
        <v>2</v>
      </c>
      <c r="AE86" s="1">
        <f t="shared" si="54"/>
        <v>202</v>
      </c>
      <c r="AF86" s="1" t="b">
        <f t="shared" si="55"/>
        <v>0</v>
      </c>
      <c r="AG86" s="1">
        <f t="shared" si="56"/>
        <v>0</v>
      </c>
      <c r="AH86" s="1">
        <f t="shared" si="57"/>
        <v>19195</v>
      </c>
      <c r="AI86" s="1">
        <f t="shared" si="58"/>
        <v>-1</v>
      </c>
      <c r="AJ86" s="1">
        <f t="shared" si="59"/>
        <v>19194</v>
      </c>
      <c r="AK86" s="1">
        <f t="shared" si="60"/>
        <v>0</v>
      </c>
      <c r="AL86" s="5" t="str">
        <f t="shared" si="61"/>
        <v>Mon</v>
      </c>
      <c r="AM86">
        <v>1933</v>
      </c>
      <c r="AN86" s="1">
        <f t="shared" si="62"/>
        <v>21</v>
      </c>
      <c r="AO86" s="1">
        <f t="shared" si="63"/>
        <v>21</v>
      </c>
      <c r="AP86" s="1">
        <f t="shared" si="64"/>
        <v>30316</v>
      </c>
      <c r="AQ86">
        <v>3</v>
      </c>
      <c r="AR86" s="1">
        <f t="shared" si="65"/>
        <v>62</v>
      </c>
      <c r="AS86" s="1">
        <f t="shared" si="66"/>
        <v>-3</v>
      </c>
      <c r="AT86" s="1">
        <f t="shared" si="67"/>
        <v>0</v>
      </c>
      <c r="AU86" s="1">
        <f t="shared" si="68"/>
        <v>0</v>
      </c>
      <c r="AV86" s="1">
        <f t="shared" si="69"/>
        <v>0</v>
      </c>
      <c r="AW86" s="1">
        <f t="shared" si="70"/>
        <v>0</v>
      </c>
      <c r="AX86" s="1">
        <f t="shared" si="71"/>
        <v>59</v>
      </c>
      <c r="AY86">
        <v>17</v>
      </c>
      <c r="AZ86" s="1">
        <f t="shared" si="72"/>
        <v>1</v>
      </c>
      <c r="BA86" s="1">
        <f t="shared" si="73"/>
        <v>76</v>
      </c>
      <c r="BB86" s="1" t="b">
        <f t="shared" si="74"/>
        <v>0</v>
      </c>
      <c r="BC86" s="1">
        <f t="shared" si="75"/>
        <v>0</v>
      </c>
      <c r="BD86" s="1">
        <f t="shared" si="76"/>
        <v>30392</v>
      </c>
      <c r="BE86" s="1">
        <f t="shared" si="77"/>
        <v>-1</v>
      </c>
      <c r="BF86" s="1">
        <f t="shared" si="78"/>
        <v>30391</v>
      </c>
      <c r="BG86" s="1">
        <f t="shared" si="79"/>
        <v>4</v>
      </c>
      <c r="BH86" s="5" t="str">
        <f t="shared" si="80"/>
        <v>Fri</v>
      </c>
      <c r="BI86" t="s">
        <v>327</v>
      </c>
      <c r="BJ86" s="18" t="s">
        <v>46</v>
      </c>
      <c r="BL86" t="s">
        <v>329</v>
      </c>
      <c r="BN86" t="s">
        <v>41</v>
      </c>
      <c r="BO86" t="s">
        <v>76</v>
      </c>
      <c r="BP86" t="s">
        <v>328</v>
      </c>
      <c r="BQ86" s="7">
        <f t="shared" si="81"/>
        <v>30.676712328767124</v>
      </c>
      <c r="BR86" s="7">
        <f t="shared" si="82"/>
        <v>54.676712328767124</v>
      </c>
    </row>
    <row r="87" spans="1:70">
      <c r="C87" t="s">
        <v>186</v>
      </c>
      <c r="D87" t="s">
        <v>330</v>
      </c>
      <c r="E87" t="s">
        <v>331</v>
      </c>
      <c r="F87" t="s">
        <v>332</v>
      </c>
      <c r="G87" s="3">
        <v>30</v>
      </c>
      <c r="H87" s="3">
        <v>5</v>
      </c>
      <c r="I87" s="2">
        <v>9.5</v>
      </c>
      <c r="J87" s="16">
        <f t="shared" si="42"/>
        <v>69.5</v>
      </c>
      <c r="K87" t="s">
        <v>28</v>
      </c>
      <c r="M87" t="s">
        <v>333</v>
      </c>
      <c r="N87" t="s">
        <v>334</v>
      </c>
      <c r="O87" t="s">
        <v>335</v>
      </c>
      <c r="P87" s="18">
        <v>285</v>
      </c>
      <c r="Q87" s="3">
        <v>1902</v>
      </c>
      <c r="R87" s="6">
        <f t="shared" si="43"/>
        <v>13.25</v>
      </c>
      <c r="S87" s="6">
        <f t="shared" si="44"/>
        <v>13</v>
      </c>
      <c r="T87" s="6">
        <f t="shared" si="45"/>
        <v>18993</v>
      </c>
      <c r="U87" s="3">
        <v>12</v>
      </c>
      <c r="V87" s="6">
        <f t="shared" si="46"/>
        <v>341</v>
      </c>
      <c r="W87" s="6">
        <f t="shared" si="47"/>
        <v>-3</v>
      </c>
      <c r="X87" s="6">
        <f t="shared" si="48"/>
        <v>-1</v>
      </c>
      <c r="Y87" s="6">
        <f t="shared" si="49"/>
        <v>-1</v>
      </c>
      <c r="Z87" s="6">
        <f t="shared" si="50"/>
        <v>-1</v>
      </c>
      <c r="AA87" s="6">
        <f t="shared" si="51"/>
        <v>-1</v>
      </c>
      <c r="AB87" s="6">
        <f t="shared" si="52"/>
        <v>334</v>
      </c>
      <c r="AC87" s="3">
        <v>1</v>
      </c>
      <c r="AD87" s="1">
        <f t="shared" si="53"/>
        <v>2</v>
      </c>
      <c r="AE87" s="1">
        <f t="shared" si="54"/>
        <v>335</v>
      </c>
      <c r="AF87" s="1" t="b">
        <f t="shared" si="55"/>
        <v>0</v>
      </c>
      <c r="AG87" s="1">
        <f t="shared" si="56"/>
        <v>0</v>
      </c>
      <c r="AH87" s="1">
        <f t="shared" si="57"/>
        <v>19328</v>
      </c>
      <c r="AI87" s="1">
        <f t="shared" si="58"/>
        <v>-1</v>
      </c>
      <c r="AJ87" s="1">
        <f t="shared" si="59"/>
        <v>19327</v>
      </c>
      <c r="AK87" s="1">
        <f t="shared" si="60"/>
        <v>0</v>
      </c>
      <c r="AL87" s="5" t="str">
        <f t="shared" si="61"/>
        <v>Mon</v>
      </c>
      <c r="AM87">
        <v>1908</v>
      </c>
      <c r="AN87" s="1">
        <f t="shared" si="62"/>
        <v>14.75</v>
      </c>
      <c r="AO87" s="1">
        <f t="shared" si="63"/>
        <v>14</v>
      </c>
      <c r="AP87" s="1">
        <f t="shared" si="64"/>
        <v>21184</v>
      </c>
      <c r="AQ87">
        <v>3</v>
      </c>
      <c r="AR87" s="1">
        <f t="shared" si="65"/>
        <v>62</v>
      </c>
      <c r="AS87" s="1">
        <f t="shared" si="66"/>
        <v>-3</v>
      </c>
      <c r="AT87" s="1">
        <f t="shared" si="67"/>
        <v>0</v>
      </c>
      <c r="AU87" s="1">
        <f t="shared" si="68"/>
        <v>0</v>
      </c>
      <c r="AV87" s="1">
        <f t="shared" si="69"/>
        <v>0</v>
      </c>
      <c r="AW87" s="1">
        <f t="shared" si="70"/>
        <v>0</v>
      </c>
      <c r="AX87" s="1">
        <f t="shared" si="71"/>
        <v>59</v>
      </c>
      <c r="AY87">
        <v>16</v>
      </c>
      <c r="AZ87" s="1">
        <f t="shared" si="72"/>
        <v>0</v>
      </c>
      <c r="BA87" s="1">
        <f t="shared" si="73"/>
        <v>75</v>
      </c>
      <c r="BB87" s="1" t="b">
        <f t="shared" si="74"/>
        <v>1</v>
      </c>
      <c r="BC87" s="1">
        <f t="shared" si="75"/>
        <v>1</v>
      </c>
      <c r="BD87" s="1">
        <f t="shared" si="76"/>
        <v>21260</v>
      </c>
      <c r="BE87" s="1">
        <f t="shared" si="77"/>
        <v>-1</v>
      </c>
      <c r="BF87" s="1">
        <f t="shared" si="78"/>
        <v>21259</v>
      </c>
      <c r="BG87" s="1">
        <f t="shared" si="79"/>
        <v>0</v>
      </c>
      <c r="BH87" s="5" t="str">
        <f t="shared" si="80"/>
        <v>Mon</v>
      </c>
      <c r="BI87" t="s">
        <v>336</v>
      </c>
      <c r="BJ87" s="18" t="s">
        <v>33</v>
      </c>
      <c r="BK87" s="18">
        <v>11</v>
      </c>
      <c r="BL87" t="s">
        <v>504</v>
      </c>
      <c r="BO87" t="s">
        <v>34</v>
      </c>
      <c r="BQ87" s="7">
        <f t="shared" si="81"/>
        <v>5.2931506849315069</v>
      </c>
      <c r="BR87" s="7">
        <f t="shared" si="82"/>
        <v>35.293150684931504</v>
      </c>
    </row>
    <row r="88" spans="1:70">
      <c r="A88">
        <v>3</v>
      </c>
      <c r="B88" t="s">
        <v>80</v>
      </c>
      <c r="C88" t="s">
        <v>49</v>
      </c>
      <c r="D88" t="s">
        <v>102</v>
      </c>
      <c r="E88" t="s">
        <v>337</v>
      </c>
      <c r="F88" t="s">
        <v>338</v>
      </c>
      <c r="G88" s="3">
        <v>23</v>
      </c>
      <c r="H88" s="3">
        <v>5</v>
      </c>
      <c r="I88" s="2">
        <v>9.75</v>
      </c>
      <c r="J88" s="16">
        <f t="shared" si="42"/>
        <v>69.75</v>
      </c>
      <c r="K88" t="s">
        <v>38</v>
      </c>
      <c r="M88" t="s">
        <v>290</v>
      </c>
      <c r="N88" t="s">
        <v>339</v>
      </c>
      <c r="O88" t="s">
        <v>45</v>
      </c>
      <c r="P88" s="18">
        <v>15</v>
      </c>
      <c r="Q88" s="3">
        <v>1906</v>
      </c>
      <c r="R88" s="6">
        <f t="shared" si="43"/>
        <v>14.25</v>
      </c>
      <c r="S88" s="6">
        <f t="shared" si="44"/>
        <v>14</v>
      </c>
      <c r="T88" s="6">
        <f t="shared" si="45"/>
        <v>20454</v>
      </c>
      <c r="U88" s="3">
        <v>1</v>
      </c>
      <c r="V88" s="6">
        <f t="shared" si="46"/>
        <v>0</v>
      </c>
      <c r="W88" s="6">
        <f t="shared" si="47"/>
        <v>0</v>
      </c>
      <c r="X88" s="6">
        <f t="shared" si="48"/>
        <v>0</v>
      </c>
      <c r="Y88" s="6">
        <f t="shared" si="49"/>
        <v>0</v>
      </c>
      <c r="Z88" s="6">
        <f t="shared" si="50"/>
        <v>0</v>
      </c>
      <c r="AA88" s="6">
        <f t="shared" si="51"/>
        <v>0</v>
      </c>
      <c r="AB88" s="6">
        <f t="shared" si="52"/>
        <v>0</v>
      </c>
      <c r="AC88" s="3">
        <v>6</v>
      </c>
      <c r="AD88" s="1">
        <f t="shared" si="53"/>
        <v>2</v>
      </c>
      <c r="AE88" s="1">
        <f t="shared" si="54"/>
        <v>6</v>
      </c>
      <c r="AF88" s="1" t="b">
        <f t="shared" si="55"/>
        <v>0</v>
      </c>
      <c r="AG88" s="1">
        <f t="shared" si="56"/>
        <v>0</v>
      </c>
      <c r="AH88" s="1">
        <f t="shared" si="57"/>
        <v>20460</v>
      </c>
      <c r="AI88" s="1">
        <f t="shared" si="58"/>
        <v>-1</v>
      </c>
      <c r="AJ88" s="1">
        <f t="shared" si="59"/>
        <v>20459</v>
      </c>
      <c r="AK88" s="1">
        <f t="shared" si="60"/>
        <v>5</v>
      </c>
      <c r="AL88" s="5" t="str">
        <f t="shared" si="61"/>
        <v>Sat</v>
      </c>
      <c r="AM88">
        <v>1907</v>
      </c>
      <c r="AN88" s="1">
        <f t="shared" si="62"/>
        <v>14.5</v>
      </c>
      <c r="AO88" s="1">
        <f t="shared" si="63"/>
        <v>14</v>
      </c>
      <c r="AP88" s="1">
        <f t="shared" si="64"/>
        <v>20819</v>
      </c>
      <c r="AQ88">
        <v>2</v>
      </c>
      <c r="AR88" s="1">
        <f t="shared" si="65"/>
        <v>31</v>
      </c>
      <c r="AS88" s="1">
        <f t="shared" si="66"/>
        <v>0</v>
      </c>
      <c r="AT88" s="1">
        <f t="shared" si="67"/>
        <v>0</v>
      </c>
      <c r="AU88" s="1">
        <f t="shared" si="68"/>
        <v>0</v>
      </c>
      <c r="AV88" s="1">
        <f t="shared" si="69"/>
        <v>0</v>
      </c>
      <c r="AW88" s="1">
        <f t="shared" si="70"/>
        <v>0</v>
      </c>
      <c r="AX88" s="1">
        <f t="shared" si="71"/>
        <v>31</v>
      </c>
      <c r="AY88">
        <v>8</v>
      </c>
      <c r="AZ88" s="1">
        <f t="shared" si="72"/>
        <v>3</v>
      </c>
      <c r="BA88" s="1">
        <f t="shared" si="73"/>
        <v>39</v>
      </c>
      <c r="BB88" s="1" t="b">
        <f t="shared" si="74"/>
        <v>0</v>
      </c>
      <c r="BC88" s="1">
        <f t="shared" si="75"/>
        <v>0</v>
      </c>
      <c r="BD88" s="1">
        <f t="shared" si="76"/>
        <v>20858</v>
      </c>
      <c r="BE88" s="1">
        <f t="shared" si="77"/>
        <v>-1</v>
      </c>
      <c r="BF88" s="1">
        <f t="shared" si="78"/>
        <v>20857</v>
      </c>
      <c r="BG88" s="1">
        <f t="shared" si="79"/>
        <v>4</v>
      </c>
      <c r="BH88" s="5" t="str">
        <f t="shared" si="80"/>
        <v>Fri</v>
      </c>
      <c r="BI88" t="s">
        <v>302</v>
      </c>
      <c r="BJ88" s="18" t="s">
        <v>46</v>
      </c>
      <c r="BL88" t="s">
        <v>263</v>
      </c>
      <c r="BM88" t="s">
        <v>33</v>
      </c>
      <c r="BO88" t="s">
        <v>34</v>
      </c>
      <c r="BQ88" s="7">
        <f t="shared" si="81"/>
        <v>1.0904109589041096</v>
      </c>
      <c r="BR88" s="7">
        <f t="shared" si="82"/>
        <v>24.090410958904108</v>
      </c>
    </row>
    <row r="89" spans="1:70">
      <c r="A89">
        <v>14</v>
      </c>
      <c r="B89" t="s">
        <v>80</v>
      </c>
      <c r="C89" t="s">
        <v>49</v>
      </c>
      <c r="D89" t="s">
        <v>340</v>
      </c>
      <c r="F89" t="s">
        <v>341</v>
      </c>
      <c r="G89" s="3">
        <v>22</v>
      </c>
      <c r="H89" s="3">
        <v>5</v>
      </c>
      <c r="I89" s="2">
        <v>9.25</v>
      </c>
      <c r="J89" s="16">
        <f t="shared" si="42"/>
        <v>69.25</v>
      </c>
      <c r="K89" t="s">
        <v>28</v>
      </c>
      <c r="L89" s="3">
        <v>0</v>
      </c>
      <c r="M89" t="s">
        <v>43</v>
      </c>
      <c r="N89" t="s">
        <v>342</v>
      </c>
      <c r="O89" t="s">
        <v>116</v>
      </c>
      <c r="P89" s="18">
        <v>13</v>
      </c>
      <c r="Q89" s="3">
        <v>1906</v>
      </c>
      <c r="R89" s="6">
        <f t="shared" si="43"/>
        <v>14.25</v>
      </c>
      <c r="S89" s="6">
        <f t="shared" si="44"/>
        <v>14</v>
      </c>
      <c r="T89" s="6">
        <f t="shared" si="45"/>
        <v>20454</v>
      </c>
      <c r="U89" s="3">
        <v>3</v>
      </c>
      <c r="V89" s="6">
        <f t="shared" si="46"/>
        <v>62</v>
      </c>
      <c r="W89" s="6">
        <f t="shared" si="47"/>
        <v>-3</v>
      </c>
      <c r="X89" s="6">
        <f t="shared" si="48"/>
        <v>0</v>
      </c>
      <c r="Y89" s="6">
        <f t="shared" si="49"/>
        <v>0</v>
      </c>
      <c r="Z89" s="6">
        <f t="shared" si="50"/>
        <v>0</v>
      </c>
      <c r="AA89" s="6">
        <f t="shared" si="51"/>
        <v>0</v>
      </c>
      <c r="AB89" s="6">
        <f t="shared" si="52"/>
        <v>59</v>
      </c>
      <c r="AC89" s="3">
        <v>20</v>
      </c>
      <c r="AD89" s="1">
        <f t="shared" si="53"/>
        <v>2</v>
      </c>
      <c r="AE89" s="1">
        <f t="shared" si="54"/>
        <v>79</v>
      </c>
      <c r="AF89" s="1" t="b">
        <f t="shared" si="55"/>
        <v>0</v>
      </c>
      <c r="AG89" s="1">
        <f t="shared" si="56"/>
        <v>0</v>
      </c>
      <c r="AH89" s="1">
        <f t="shared" si="57"/>
        <v>20533</v>
      </c>
      <c r="AI89" s="1">
        <f t="shared" si="58"/>
        <v>-1</v>
      </c>
      <c r="AJ89" s="1">
        <f t="shared" si="59"/>
        <v>20532</v>
      </c>
      <c r="AK89" s="1">
        <f t="shared" si="60"/>
        <v>1</v>
      </c>
      <c r="AL89" s="5" t="str">
        <f t="shared" si="61"/>
        <v>Tue</v>
      </c>
      <c r="AM89">
        <v>1921</v>
      </c>
      <c r="AN89" s="1">
        <f t="shared" si="62"/>
        <v>18</v>
      </c>
      <c r="AO89" s="1">
        <f t="shared" si="63"/>
        <v>18</v>
      </c>
      <c r="AP89" s="1">
        <f t="shared" si="64"/>
        <v>25933</v>
      </c>
      <c r="AQ89">
        <v>11</v>
      </c>
      <c r="AR89" s="1">
        <f t="shared" si="65"/>
        <v>310</v>
      </c>
      <c r="AS89" s="1">
        <f t="shared" si="66"/>
        <v>-3</v>
      </c>
      <c r="AT89" s="1">
        <f t="shared" si="67"/>
        <v>-1</v>
      </c>
      <c r="AU89" s="1">
        <f t="shared" si="68"/>
        <v>-1</v>
      </c>
      <c r="AV89" s="1">
        <f t="shared" si="69"/>
        <v>-1</v>
      </c>
      <c r="AW89" s="1">
        <f t="shared" si="70"/>
        <v>0</v>
      </c>
      <c r="AX89" s="1">
        <f t="shared" si="71"/>
        <v>304</v>
      </c>
      <c r="AY89">
        <v>25</v>
      </c>
      <c r="AZ89" s="1">
        <f t="shared" si="72"/>
        <v>1</v>
      </c>
      <c r="BA89" s="1">
        <f t="shared" si="73"/>
        <v>329</v>
      </c>
      <c r="BB89" s="1" t="b">
        <f t="shared" si="74"/>
        <v>0</v>
      </c>
      <c r="BC89" s="1">
        <f t="shared" si="75"/>
        <v>0</v>
      </c>
      <c r="BD89" s="1">
        <f t="shared" si="76"/>
        <v>26262</v>
      </c>
      <c r="BE89" s="1">
        <f t="shared" si="77"/>
        <v>-1</v>
      </c>
      <c r="BF89" s="1">
        <f t="shared" si="78"/>
        <v>26261</v>
      </c>
      <c r="BG89" s="1">
        <f t="shared" si="79"/>
        <v>4</v>
      </c>
      <c r="BH89" s="5" t="str">
        <f t="shared" si="80"/>
        <v>Fri</v>
      </c>
      <c r="BI89" t="s">
        <v>343</v>
      </c>
      <c r="BL89" t="s">
        <v>344</v>
      </c>
      <c r="BO89" t="s">
        <v>76</v>
      </c>
      <c r="BP89" t="s">
        <v>345</v>
      </c>
      <c r="BQ89" s="7">
        <f t="shared" si="81"/>
        <v>15.695890410958905</v>
      </c>
      <c r="BR89" s="7">
        <f t="shared" si="82"/>
        <v>37.695890410958903</v>
      </c>
    </row>
    <row r="90" spans="1:70">
      <c r="A90">
        <v>3</v>
      </c>
      <c r="B90" t="s">
        <v>354</v>
      </c>
      <c r="C90" t="s">
        <v>49</v>
      </c>
      <c r="D90" t="s">
        <v>72</v>
      </c>
      <c r="E90" t="s">
        <v>346</v>
      </c>
      <c r="F90" t="s">
        <v>347</v>
      </c>
      <c r="G90" s="3">
        <v>25</v>
      </c>
      <c r="H90" s="3">
        <v>5</v>
      </c>
      <c r="I90" s="2">
        <v>10</v>
      </c>
      <c r="J90" s="16">
        <f t="shared" si="42"/>
        <v>70</v>
      </c>
      <c r="K90" t="s">
        <v>38</v>
      </c>
      <c r="M90" t="s">
        <v>248</v>
      </c>
      <c r="N90" t="s">
        <v>79</v>
      </c>
      <c r="O90" t="s">
        <v>45</v>
      </c>
      <c r="P90" s="18">
        <v>0</v>
      </c>
      <c r="Q90" s="3">
        <v>1907</v>
      </c>
      <c r="R90" s="6">
        <f t="shared" si="43"/>
        <v>14.5</v>
      </c>
      <c r="S90" s="6">
        <f t="shared" si="44"/>
        <v>14</v>
      </c>
      <c r="T90" s="6">
        <f t="shared" si="45"/>
        <v>20819</v>
      </c>
      <c r="U90" s="3">
        <v>2</v>
      </c>
      <c r="V90" s="6">
        <f t="shared" si="46"/>
        <v>31</v>
      </c>
      <c r="W90" s="6">
        <f t="shared" si="47"/>
        <v>0</v>
      </c>
      <c r="X90" s="6">
        <f t="shared" si="48"/>
        <v>0</v>
      </c>
      <c r="Y90" s="6">
        <f t="shared" si="49"/>
        <v>0</v>
      </c>
      <c r="Z90" s="6">
        <f t="shared" si="50"/>
        <v>0</v>
      </c>
      <c r="AA90" s="6">
        <f t="shared" si="51"/>
        <v>0</v>
      </c>
      <c r="AB90" s="6">
        <f t="shared" si="52"/>
        <v>31</v>
      </c>
      <c r="AC90" s="3">
        <v>19</v>
      </c>
      <c r="AD90" s="1">
        <f t="shared" si="53"/>
        <v>3</v>
      </c>
      <c r="AE90" s="1">
        <f t="shared" si="54"/>
        <v>50</v>
      </c>
      <c r="AF90" s="1" t="b">
        <f t="shared" si="55"/>
        <v>0</v>
      </c>
      <c r="AG90" s="1">
        <f t="shared" si="56"/>
        <v>0</v>
      </c>
      <c r="AH90" s="1">
        <f t="shared" si="57"/>
        <v>20869</v>
      </c>
      <c r="AI90" s="1">
        <f t="shared" si="58"/>
        <v>-1</v>
      </c>
      <c r="AJ90" s="1">
        <f t="shared" si="59"/>
        <v>20868</v>
      </c>
      <c r="AK90" s="1">
        <f t="shared" si="60"/>
        <v>1</v>
      </c>
      <c r="AL90" s="5" t="str">
        <f t="shared" si="61"/>
        <v>Tue</v>
      </c>
      <c r="AM90">
        <v>1908</v>
      </c>
      <c r="AN90" s="1">
        <f t="shared" si="62"/>
        <v>14.75</v>
      </c>
      <c r="AO90" s="1">
        <f t="shared" si="63"/>
        <v>14</v>
      </c>
      <c r="AP90" s="1">
        <f t="shared" si="64"/>
        <v>21184</v>
      </c>
      <c r="AQ90">
        <v>2</v>
      </c>
      <c r="AR90" s="1">
        <f t="shared" si="65"/>
        <v>31</v>
      </c>
      <c r="AS90" s="1">
        <f t="shared" si="66"/>
        <v>0</v>
      </c>
      <c r="AT90" s="1">
        <f t="shared" si="67"/>
        <v>0</v>
      </c>
      <c r="AU90" s="1">
        <f t="shared" si="68"/>
        <v>0</v>
      </c>
      <c r="AV90" s="1">
        <f t="shared" si="69"/>
        <v>0</v>
      </c>
      <c r="AW90" s="1">
        <f t="shared" si="70"/>
        <v>0</v>
      </c>
      <c r="AX90" s="1">
        <f t="shared" si="71"/>
        <v>31</v>
      </c>
      <c r="AY90">
        <v>7</v>
      </c>
      <c r="AZ90" s="1">
        <f t="shared" si="72"/>
        <v>0</v>
      </c>
      <c r="BA90" s="1">
        <f t="shared" si="73"/>
        <v>38</v>
      </c>
      <c r="BB90" s="1" t="b">
        <f t="shared" si="74"/>
        <v>0</v>
      </c>
      <c r="BC90" s="1">
        <f t="shared" si="75"/>
        <v>0</v>
      </c>
      <c r="BD90" s="1">
        <f t="shared" si="76"/>
        <v>21222</v>
      </c>
      <c r="BE90" s="1">
        <f t="shared" si="77"/>
        <v>-1</v>
      </c>
      <c r="BF90" s="1">
        <f t="shared" si="78"/>
        <v>21221</v>
      </c>
      <c r="BG90" s="1">
        <f t="shared" si="79"/>
        <v>4</v>
      </c>
      <c r="BH90" s="5" t="str">
        <f t="shared" si="80"/>
        <v>Fri</v>
      </c>
      <c r="BI90" t="s">
        <v>348</v>
      </c>
      <c r="BJ90" s="18" t="s">
        <v>33</v>
      </c>
      <c r="BK90" s="18">
        <v>1.5</v>
      </c>
      <c r="BL90" t="s">
        <v>349</v>
      </c>
      <c r="BO90" t="s">
        <v>34</v>
      </c>
      <c r="BQ90" s="7">
        <f t="shared" si="81"/>
        <v>0.9671232876712329</v>
      </c>
      <c r="BR90" s="7">
        <f t="shared" si="82"/>
        <v>25.967123287671232</v>
      </c>
    </row>
    <row r="91" spans="1:70">
      <c r="A91">
        <v>3</v>
      </c>
      <c r="B91" t="s">
        <v>354</v>
      </c>
      <c r="C91" t="s">
        <v>49</v>
      </c>
      <c r="D91" t="s">
        <v>350</v>
      </c>
      <c r="F91" t="s">
        <v>351</v>
      </c>
      <c r="G91" s="3">
        <v>22</v>
      </c>
      <c r="H91" s="3">
        <v>5</v>
      </c>
      <c r="I91" s="2">
        <v>11</v>
      </c>
      <c r="J91" s="16">
        <f t="shared" si="42"/>
        <v>71</v>
      </c>
      <c r="K91" t="s">
        <v>38</v>
      </c>
      <c r="M91" t="s">
        <v>94</v>
      </c>
      <c r="N91" t="s">
        <v>79</v>
      </c>
      <c r="O91" t="s">
        <v>45</v>
      </c>
      <c r="P91" s="18">
        <v>0</v>
      </c>
      <c r="Q91" s="3">
        <v>1908</v>
      </c>
      <c r="R91" s="6">
        <f t="shared" si="43"/>
        <v>14.75</v>
      </c>
      <c r="S91" s="6">
        <f t="shared" si="44"/>
        <v>14</v>
      </c>
      <c r="T91" s="6">
        <f t="shared" si="45"/>
        <v>21184</v>
      </c>
      <c r="U91" s="3">
        <v>2</v>
      </c>
      <c r="V91" s="6">
        <f t="shared" si="46"/>
        <v>31</v>
      </c>
      <c r="W91" s="6">
        <f t="shared" si="47"/>
        <v>0</v>
      </c>
      <c r="X91" s="6">
        <f t="shared" si="48"/>
        <v>0</v>
      </c>
      <c r="Y91" s="6">
        <f t="shared" si="49"/>
        <v>0</v>
      </c>
      <c r="Z91" s="6">
        <f t="shared" si="50"/>
        <v>0</v>
      </c>
      <c r="AA91" s="6">
        <f t="shared" si="51"/>
        <v>0</v>
      </c>
      <c r="AB91" s="6">
        <f t="shared" si="52"/>
        <v>31</v>
      </c>
      <c r="AC91" s="3">
        <v>29</v>
      </c>
      <c r="AD91" s="1">
        <f t="shared" si="53"/>
        <v>0</v>
      </c>
      <c r="AE91" s="1">
        <f t="shared" si="54"/>
        <v>60</v>
      </c>
      <c r="AF91" s="1" t="b">
        <f t="shared" si="55"/>
        <v>1</v>
      </c>
      <c r="AG91" s="1">
        <f t="shared" si="56"/>
        <v>1</v>
      </c>
      <c r="AH91" s="1">
        <f t="shared" si="57"/>
        <v>21245</v>
      </c>
      <c r="AI91" s="1">
        <f t="shared" si="58"/>
        <v>-1</v>
      </c>
      <c r="AJ91" s="1">
        <f t="shared" si="59"/>
        <v>21244</v>
      </c>
      <c r="AK91" s="1">
        <f t="shared" si="60"/>
        <v>6</v>
      </c>
      <c r="AL91" s="5" t="str">
        <f t="shared" si="61"/>
        <v>Sun</v>
      </c>
      <c r="AM91">
        <v>1915</v>
      </c>
      <c r="AN91" s="1">
        <f t="shared" si="62"/>
        <v>16.5</v>
      </c>
      <c r="AO91" s="1">
        <f t="shared" si="63"/>
        <v>16</v>
      </c>
      <c r="AP91" s="1">
        <f t="shared" si="64"/>
        <v>23741</v>
      </c>
      <c r="AQ91">
        <v>10</v>
      </c>
      <c r="AR91" s="1">
        <f t="shared" si="65"/>
        <v>279</v>
      </c>
      <c r="AS91" s="1">
        <f t="shared" si="66"/>
        <v>-3</v>
      </c>
      <c r="AT91" s="1">
        <f t="shared" si="67"/>
        <v>-1</v>
      </c>
      <c r="AU91" s="1">
        <f t="shared" si="68"/>
        <v>-1</v>
      </c>
      <c r="AV91" s="1">
        <f t="shared" si="69"/>
        <v>-1</v>
      </c>
      <c r="AW91" s="1">
        <f t="shared" si="70"/>
        <v>0</v>
      </c>
      <c r="AX91" s="1">
        <f t="shared" si="71"/>
        <v>273</v>
      </c>
      <c r="AY91">
        <v>22</v>
      </c>
      <c r="AZ91" s="1">
        <f t="shared" si="72"/>
        <v>3</v>
      </c>
      <c r="BA91" s="1">
        <f t="shared" si="73"/>
        <v>295</v>
      </c>
      <c r="BB91" s="1" t="b">
        <f t="shared" si="74"/>
        <v>0</v>
      </c>
      <c r="BC91" s="1">
        <f t="shared" si="75"/>
        <v>0</v>
      </c>
      <c r="BD91" s="1">
        <f t="shared" si="76"/>
        <v>24036</v>
      </c>
      <c r="BE91" s="1">
        <f t="shared" si="77"/>
        <v>-1</v>
      </c>
      <c r="BF91" s="1">
        <f t="shared" si="78"/>
        <v>24035</v>
      </c>
      <c r="BG91" s="1">
        <f t="shared" si="79"/>
        <v>4</v>
      </c>
      <c r="BH91" s="5" t="str">
        <f t="shared" si="80"/>
        <v>Fri</v>
      </c>
      <c r="BI91" t="s">
        <v>352</v>
      </c>
      <c r="BJ91" s="18" t="s">
        <v>46</v>
      </c>
      <c r="BL91" t="s">
        <v>353</v>
      </c>
      <c r="BO91" t="s">
        <v>153</v>
      </c>
      <c r="BQ91" s="7">
        <f t="shared" si="81"/>
        <v>7.646575342465753</v>
      </c>
      <c r="BR91" s="7">
        <f t="shared" si="82"/>
        <v>29.646575342465752</v>
      </c>
    </row>
    <row r="92" spans="1:70">
      <c r="A92">
        <v>8</v>
      </c>
      <c r="B92" t="s">
        <v>354</v>
      </c>
      <c r="C92" t="s">
        <v>49</v>
      </c>
      <c r="D92" t="s">
        <v>50</v>
      </c>
      <c r="F92" t="s">
        <v>355</v>
      </c>
      <c r="G92" s="3">
        <v>28</v>
      </c>
      <c r="H92" s="3">
        <v>5</v>
      </c>
      <c r="I92" s="2">
        <v>9</v>
      </c>
      <c r="J92" s="16">
        <f t="shared" si="42"/>
        <v>69</v>
      </c>
      <c r="K92" t="s">
        <v>28</v>
      </c>
      <c r="L92" s="3">
        <v>1</v>
      </c>
      <c r="M92" t="s">
        <v>248</v>
      </c>
      <c r="N92" t="s">
        <v>79</v>
      </c>
      <c r="O92" t="s">
        <v>45</v>
      </c>
      <c r="P92" s="18">
        <v>0</v>
      </c>
      <c r="Q92" s="3">
        <v>1908</v>
      </c>
      <c r="R92" s="6">
        <f t="shared" si="43"/>
        <v>14.75</v>
      </c>
      <c r="S92" s="6">
        <f t="shared" si="44"/>
        <v>14</v>
      </c>
      <c r="T92" s="6">
        <f t="shared" si="45"/>
        <v>21184</v>
      </c>
      <c r="U92" s="3">
        <v>6</v>
      </c>
      <c r="V92" s="6">
        <f t="shared" si="46"/>
        <v>155</v>
      </c>
      <c r="W92" s="6">
        <f t="shared" si="47"/>
        <v>-3</v>
      </c>
      <c r="X92" s="6">
        <f t="shared" si="48"/>
        <v>-1</v>
      </c>
      <c r="Y92" s="6">
        <f t="shared" si="49"/>
        <v>0</v>
      </c>
      <c r="Z92" s="6">
        <f t="shared" si="50"/>
        <v>0</v>
      </c>
      <c r="AA92" s="6">
        <f t="shared" si="51"/>
        <v>0</v>
      </c>
      <c r="AB92" s="6">
        <f t="shared" si="52"/>
        <v>151</v>
      </c>
      <c r="AC92" s="3">
        <v>16</v>
      </c>
      <c r="AD92" s="1">
        <f t="shared" si="53"/>
        <v>0</v>
      </c>
      <c r="AE92" s="1">
        <f t="shared" si="54"/>
        <v>167</v>
      </c>
      <c r="AF92" s="1" t="b">
        <f t="shared" si="55"/>
        <v>1</v>
      </c>
      <c r="AG92" s="1">
        <f t="shared" si="56"/>
        <v>1</v>
      </c>
      <c r="AH92" s="1">
        <f t="shared" si="57"/>
        <v>21352</v>
      </c>
      <c r="AI92" s="1">
        <f t="shared" si="58"/>
        <v>-1</v>
      </c>
      <c r="AJ92" s="1">
        <f t="shared" si="59"/>
        <v>21351</v>
      </c>
      <c r="AK92" s="1">
        <f t="shared" si="60"/>
        <v>1</v>
      </c>
      <c r="AL92" s="5" t="str">
        <f t="shared" si="61"/>
        <v>Tue</v>
      </c>
      <c r="AM92">
        <v>1935</v>
      </c>
      <c r="AN92" s="1">
        <f t="shared" si="62"/>
        <v>21.5</v>
      </c>
      <c r="AO92" s="1">
        <f t="shared" si="63"/>
        <v>21</v>
      </c>
      <c r="AP92" s="1">
        <f t="shared" si="64"/>
        <v>31046</v>
      </c>
      <c r="AQ92">
        <v>1</v>
      </c>
      <c r="AR92" s="1">
        <f t="shared" si="65"/>
        <v>0</v>
      </c>
      <c r="AS92" s="1">
        <f t="shared" si="66"/>
        <v>0</v>
      </c>
      <c r="AT92" s="1">
        <f t="shared" si="67"/>
        <v>0</v>
      </c>
      <c r="AU92" s="1">
        <f t="shared" si="68"/>
        <v>0</v>
      </c>
      <c r="AV92" s="1">
        <f t="shared" si="69"/>
        <v>0</v>
      </c>
      <c r="AW92" s="1">
        <f t="shared" si="70"/>
        <v>0</v>
      </c>
      <c r="AX92" s="1">
        <f t="shared" si="71"/>
        <v>0</v>
      </c>
      <c r="AY92">
        <v>2</v>
      </c>
      <c r="AZ92" s="1">
        <f t="shared" si="72"/>
        <v>3</v>
      </c>
      <c r="BA92" s="1">
        <f t="shared" si="73"/>
        <v>2</v>
      </c>
      <c r="BB92" s="1" t="b">
        <f t="shared" si="74"/>
        <v>0</v>
      </c>
      <c r="BC92" s="1">
        <f t="shared" si="75"/>
        <v>0</v>
      </c>
      <c r="BD92" s="1">
        <f t="shared" si="76"/>
        <v>31048</v>
      </c>
      <c r="BE92" s="1">
        <f t="shared" si="77"/>
        <v>-1</v>
      </c>
      <c r="BF92" s="1">
        <f t="shared" si="78"/>
        <v>31047</v>
      </c>
      <c r="BG92" s="1">
        <f t="shared" si="79"/>
        <v>2</v>
      </c>
      <c r="BH92" s="5" t="str">
        <f t="shared" si="80"/>
        <v>Wed</v>
      </c>
      <c r="BI92" t="s">
        <v>302</v>
      </c>
      <c r="BJ92" s="18" t="s">
        <v>46</v>
      </c>
      <c r="BL92" t="s">
        <v>356</v>
      </c>
      <c r="BN92" t="s">
        <v>41</v>
      </c>
      <c r="BO92" t="s">
        <v>76</v>
      </c>
      <c r="BP92" t="s">
        <v>357</v>
      </c>
      <c r="BQ92" s="7">
        <f t="shared" si="81"/>
        <v>26.564383561643837</v>
      </c>
      <c r="BR92" s="7">
        <f t="shared" si="82"/>
        <v>54.564383561643837</v>
      </c>
    </row>
    <row r="93" spans="1:70">
      <c r="A93">
        <v>3</v>
      </c>
      <c r="B93" t="s">
        <v>358</v>
      </c>
      <c r="C93" t="s">
        <v>41</v>
      </c>
      <c r="D93" t="s">
        <v>270</v>
      </c>
      <c r="F93" t="s">
        <v>359</v>
      </c>
      <c r="G93" s="3">
        <v>25</v>
      </c>
      <c r="H93" s="3">
        <v>6</v>
      </c>
      <c r="I93" s="2">
        <v>3.5</v>
      </c>
      <c r="J93" s="16">
        <f t="shared" si="42"/>
        <v>75.5</v>
      </c>
      <c r="K93" t="s">
        <v>38</v>
      </c>
      <c r="M93" t="s">
        <v>360</v>
      </c>
      <c r="N93" t="s">
        <v>361</v>
      </c>
      <c r="O93" t="s">
        <v>85</v>
      </c>
      <c r="Q93" s="3">
        <v>1908</v>
      </c>
      <c r="R93" s="6">
        <f t="shared" si="43"/>
        <v>14.75</v>
      </c>
      <c r="S93" s="6">
        <f t="shared" si="44"/>
        <v>14</v>
      </c>
      <c r="T93" s="6">
        <f t="shared" si="45"/>
        <v>21184</v>
      </c>
      <c r="U93" s="3">
        <v>6</v>
      </c>
      <c r="V93" s="6">
        <f t="shared" si="46"/>
        <v>155</v>
      </c>
      <c r="W93" s="6">
        <f t="shared" si="47"/>
        <v>-3</v>
      </c>
      <c r="X93" s="6">
        <f t="shared" si="48"/>
        <v>-1</v>
      </c>
      <c r="Y93" s="6">
        <f t="shared" si="49"/>
        <v>0</v>
      </c>
      <c r="Z93" s="6">
        <f t="shared" si="50"/>
        <v>0</v>
      </c>
      <c r="AA93" s="6">
        <f t="shared" si="51"/>
        <v>0</v>
      </c>
      <c r="AB93" s="6">
        <f t="shared" si="52"/>
        <v>151</v>
      </c>
      <c r="AC93" s="3">
        <v>28</v>
      </c>
      <c r="AD93" s="1">
        <f t="shared" si="53"/>
        <v>0</v>
      </c>
      <c r="AE93" s="1">
        <f t="shared" si="54"/>
        <v>179</v>
      </c>
      <c r="AF93" s="1" t="b">
        <f t="shared" si="55"/>
        <v>1</v>
      </c>
      <c r="AG93" s="1">
        <f t="shared" si="56"/>
        <v>1</v>
      </c>
      <c r="AH93" s="1">
        <f t="shared" si="57"/>
        <v>21364</v>
      </c>
      <c r="AI93" s="1">
        <f t="shared" si="58"/>
        <v>-1</v>
      </c>
      <c r="AJ93" s="1">
        <f t="shared" si="59"/>
        <v>21363</v>
      </c>
      <c r="AK93" s="1">
        <f t="shared" si="60"/>
        <v>6</v>
      </c>
      <c r="AL93" s="5" t="str">
        <f t="shared" si="61"/>
        <v>Sun</v>
      </c>
      <c r="AM93">
        <v>1947</v>
      </c>
      <c r="AN93" s="1">
        <f t="shared" si="62"/>
        <v>24.5</v>
      </c>
      <c r="AO93" s="1">
        <f t="shared" si="63"/>
        <v>24</v>
      </c>
      <c r="AP93" s="1">
        <f t="shared" si="64"/>
        <v>35429</v>
      </c>
      <c r="AQ93">
        <v>7</v>
      </c>
      <c r="AR93" s="1">
        <f t="shared" si="65"/>
        <v>186</v>
      </c>
      <c r="AS93" s="1">
        <f t="shared" si="66"/>
        <v>-3</v>
      </c>
      <c r="AT93" s="1">
        <f t="shared" si="67"/>
        <v>-1</v>
      </c>
      <c r="AU93" s="1">
        <f t="shared" si="68"/>
        <v>-1</v>
      </c>
      <c r="AV93" s="1">
        <f t="shared" si="69"/>
        <v>0</v>
      </c>
      <c r="AW93" s="1">
        <f t="shared" si="70"/>
        <v>0</v>
      </c>
      <c r="AX93" s="1">
        <f t="shared" si="71"/>
        <v>181</v>
      </c>
      <c r="AY93">
        <v>1</v>
      </c>
      <c r="AZ93" s="1">
        <f t="shared" si="72"/>
        <v>3</v>
      </c>
      <c r="BA93" s="1">
        <f t="shared" si="73"/>
        <v>182</v>
      </c>
      <c r="BB93" s="1" t="b">
        <f t="shared" si="74"/>
        <v>0</v>
      </c>
      <c r="BC93" s="1">
        <f t="shared" si="75"/>
        <v>0</v>
      </c>
      <c r="BD93" s="1">
        <f t="shared" si="76"/>
        <v>35611</v>
      </c>
      <c r="BE93" s="1">
        <f t="shared" si="77"/>
        <v>-1</v>
      </c>
      <c r="BF93" s="1">
        <f t="shared" si="78"/>
        <v>35610</v>
      </c>
      <c r="BG93" s="1">
        <f t="shared" si="79"/>
        <v>1</v>
      </c>
      <c r="BH93" s="5" t="str">
        <f t="shared" si="80"/>
        <v>Tue</v>
      </c>
      <c r="BI93" t="s">
        <v>362</v>
      </c>
      <c r="BJ93" s="18" t="s">
        <v>33</v>
      </c>
      <c r="BK93" s="18">
        <v>7.25</v>
      </c>
      <c r="BL93" t="s">
        <v>363</v>
      </c>
      <c r="BN93" t="s">
        <v>186</v>
      </c>
      <c r="BO93" t="s">
        <v>76</v>
      </c>
      <c r="BQ93" s="7">
        <f t="shared" si="81"/>
        <v>39.032876712328765</v>
      </c>
      <c r="BR93" s="7">
        <f t="shared" si="82"/>
        <v>64.032876712328772</v>
      </c>
    </row>
    <row r="94" spans="1:70">
      <c r="A94">
        <v>13</v>
      </c>
      <c r="B94" t="s">
        <v>354</v>
      </c>
      <c r="C94" t="s">
        <v>49</v>
      </c>
      <c r="D94" t="s">
        <v>364</v>
      </c>
      <c r="E94" t="s">
        <v>50</v>
      </c>
      <c r="F94" t="s">
        <v>184</v>
      </c>
      <c r="G94" s="3">
        <v>27</v>
      </c>
      <c r="H94" s="3">
        <v>5</v>
      </c>
      <c r="I94" s="2">
        <v>10.5</v>
      </c>
      <c r="J94" s="16">
        <f t="shared" si="42"/>
        <v>70.5</v>
      </c>
      <c r="K94" t="s">
        <v>38</v>
      </c>
      <c r="M94" t="s">
        <v>313</v>
      </c>
      <c r="N94" t="s">
        <v>365</v>
      </c>
      <c r="O94" t="s">
        <v>45</v>
      </c>
      <c r="P94" s="18">
        <v>16</v>
      </c>
      <c r="Q94" s="3">
        <v>1908</v>
      </c>
      <c r="R94" s="6">
        <f t="shared" si="43"/>
        <v>14.75</v>
      </c>
      <c r="S94" s="6">
        <f t="shared" si="44"/>
        <v>14</v>
      </c>
      <c r="T94" s="6">
        <f t="shared" si="45"/>
        <v>21184</v>
      </c>
      <c r="U94" s="3">
        <v>10</v>
      </c>
      <c r="V94" s="6">
        <f t="shared" si="46"/>
        <v>279</v>
      </c>
      <c r="W94" s="6">
        <f t="shared" si="47"/>
        <v>-3</v>
      </c>
      <c r="X94" s="6">
        <f t="shared" si="48"/>
        <v>-1</v>
      </c>
      <c r="Y94" s="6">
        <f t="shared" si="49"/>
        <v>-1</v>
      </c>
      <c r="Z94" s="6">
        <f t="shared" si="50"/>
        <v>-1</v>
      </c>
      <c r="AA94" s="6">
        <f t="shared" si="51"/>
        <v>0</v>
      </c>
      <c r="AB94" s="6">
        <f t="shared" si="52"/>
        <v>273</v>
      </c>
      <c r="AC94" s="3">
        <v>31</v>
      </c>
      <c r="AD94" s="1">
        <f t="shared" si="53"/>
        <v>0</v>
      </c>
      <c r="AE94" s="1">
        <f t="shared" si="54"/>
        <v>304</v>
      </c>
      <c r="AF94" s="1" t="b">
        <f t="shared" si="55"/>
        <v>1</v>
      </c>
      <c r="AG94" s="1">
        <f t="shared" si="56"/>
        <v>1</v>
      </c>
      <c r="AH94" s="1">
        <f t="shared" si="57"/>
        <v>21489</v>
      </c>
      <c r="AI94" s="1">
        <f t="shared" si="58"/>
        <v>-1</v>
      </c>
      <c r="AJ94" s="1">
        <f t="shared" si="59"/>
        <v>21488</v>
      </c>
      <c r="AK94" s="1">
        <f t="shared" si="60"/>
        <v>5</v>
      </c>
      <c r="AL94" s="5" t="str">
        <f t="shared" si="61"/>
        <v>Sat</v>
      </c>
      <c r="AM94">
        <v>1911</v>
      </c>
      <c r="AN94" s="1">
        <f t="shared" si="62"/>
        <v>15.5</v>
      </c>
      <c r="AO94" s="1">
        <f t="shared" si="63"/>
        <v>15</v>
      </c>
      <c r="AP94" s="1">
        <f t="shared" si="64"/>
        <v>22280</v>
      </c>
      <c r="AQ94">
        <v>1</v>
      </c>
      <c r="AR94" s="1">
        <f t="shared" si="65"/>
        <v>0</v>
      </c>
      <c r="AS94" s="1">
        <f t="shared" si="66"/>
        <v>0</v>
      </c>
      <c r="AT94" s="1">
        <f t="shared" si="67"/>
        <v>0</v>
      </c>
      <c r="AU94" s="1">
        <f t="shared" si="68"/>
        <v>0</v>
      </c>
      <c r="AV94" s="1">
        <f t="shared" si="69"/>
        <v>0</v>
      </c>
      <c r="AW94" s="1">
        <f t="shared" si="70"/>
        <v>0</v>
      </c>
      <c r="AX94" s="1">
        <f t="shared" si="71"/>
        <v>0</v>
      </c>
      <c r="AY94">
        <v>20</v>
      </c>
      <c r="AZ94" s="1">
        <f t="shared" si="72"/>
        <v>3</v>
      </c>
      <c r="BA94" s="1">
        <f t="shared" si="73"/>
        <v>20</v>
      </c>
      <c r="BB94" s="1" t="b">
        <f t="shared" si="74"/>
        <v>0</v>
      </c>
      <c r="BC94" s="1">
        <f t="shared" si="75"/>
        <v>0</v>
      </c>
      <c r="BD94" s="1">
        <f t="shared" si="76"/>
        <v>22300</v>
      </c>
      <c r="BE94" s="1">
        <f t="shared" si="77"/>
        <v>-1</v>
      </c>
      <c r="BF94" s="1">
        <f t="shared" si="78"/>
        <v>22299</v>
      </c>
      <c r="BG94" s="1">
        <f t="shared" si="79"/>
        <v>4</v>
      </c>
      <c r="BH94" s="5" t="str">
        <f t="shared" si="80"/>
        <v>Fri</v>
      </c>
      <c r="BI94" t="s">
        <v>366</v>
      </c>
      <c r="BJ94" s="18" t="s">
        <v>46</v>
      </c>
      <c r="BL94" t="s">
        <v>367</v>
      </c>
      <c r="BM94" t="s">
        <v>33</v>
      </c>
      <c r="BO94" t="s">
        <v>34</v>
      </c>
      <c r="BQ94" s="7">
        <f t="shared" si="81"/>
        <v>2.2219178082191782</v>
      </c>
      <c r="BR94" s="7">
        <f t="shared" si="82"/>
        <v>29.221917808219178</v>
      </c>
    </row>
    <row r="95" spans="1:70">
      <c r="A95">
        <v>5</v>
      </c>
      <c r="B95" t="s">
        <v>354</v>
      </c>
      <c r="C95" t="s">
        <v>49</v>
      </c>
      <c r="D95" t="s">
        <v>106</v>
      </c>
      <c r="F95" t="s">
        <v>368</v>
      </c>
      <c r="G95" s="3">
        <v>24</v>
      </c>
      <c r="H95" s="3">
        <v>5</v>
      </c>
      <c r="I95" s="2">
        <v>10</v>
      </c>
      <c r="J95" s="16">
        <f t="shared" si="42"/>
        <v>70</v>
      </c>
      <c r="K95" t="s">
        <v>38</v>
      </c>
      <c r="M95" t="s">
        <v>369</v>
      </c>
      <c r="N95" t="s">
        <v>370</v>
      </c>
      <c r="O95" t="s">
        <v>45</v>
      </c>
      <c r="P95" s="18">
        <v>1</v>
      </c>
      <c r="Q95" s="3">
        <v>1908</v>
      </c>
      <c r="R95" s="6">
        <f t="shared" si="43"/>
        <v>14.75</v>
      </c>
      <c r="S95" s="6">
        <f t="shared" si="44"/>
        <v>14</v>
      </c>
      <c r="T95" s="6">
        <f t="shared" si="45"/>
        <v>21184</v>
      </c>
      <c r="U95" s="3">
        <v>12</v>
      </c>
      <c r="V95" s="6">
        <f t="shared" si="46"/>
        <v>341</v>
      </c>
      <c r="W95" s="6">
        <f t="shared" si="47"/>
        <v>-3</v>
      </c>
      <c r="X95" s="6">
        <f t="shared" si="48"/>
        <v>-1</v>
      </c>
      <c r="Y95" s="6">
        <f t="shared" si="49"/>
        <v>-1</v>
      </c>
      <c r="Z95" s="6">
        <f t="shared" si="50"/>
        <v>-1</v>
      </c>
      <c r="AA95" s="6">
        <f t="shared" si="51"/>
        <v>-1</v>
      </c>
      <c r="AB95" s="6">
        <f t="shared" si="52"/>
        <v>334</v>
      </c>
      <c r="AC95" s="3">
        <v>22</v>
      </c>
      <c r="AD95" s="1">
        <f t="shared" si="53"/>
        <v>0</v>
      </c>
      <c r="AE95" s="1">
        <f t="shared" si="54"/>
        <v>356</v>
      </c>
      <c r="AF95" s="1" t="b">
        <f t="shared" si="55"/>
        <v>1</v>
      </c>
      <c r="AG95" s="1">
        <f t="shared" si="56"/>
        <v>1</v>
      </c>
      <c r="AH95" s="1">
        <f t="shared" si="57"/>
        <v>21541</v>
      </c>
      <c r="AI95" s="1">
        <f t="shared" si="58"/>
        <v>-1</v>
      </c>
      <c r="AJ95" s="1">
        <f t="shared" si="59"/>
        <v>21540</v>
      </c>
      <c r="AK95" s="1">
        <f t="shared" si="60"/>
        <v>1</v>
      </c>
      <c r="AL95" s="5" t="str">
        <f t="shared" si="61"/>
        <v>Tue</v>
      </c>
      <c r="AM95">
        <v>1911</v>
      </c>
      <c r="AN95" s="1">
        <f t="shared" si="62"/>
        <v>15.5</v>
      </c>
      <c r="AO95" s="1">
        <f t="shared" si="63"/>
        <v>15</v>
      </c>
      <c r="AP95" s="1">
        <f t="shared" si="64"/>
        <v>22280</v>
      </c>
      <c r="AQ95">
        <v>3</v>
      </c>
      <c r="AR95" s="1">
        <f t="shared" si="65"/>
        <v>62</v>
      </c>
      <c r="AS95" s="1">
        <f t="shared" si="66"/>
        <v>-3</v>
      </c>
      <c r="AT95" s="1">
        <f t="shared" si="67"/>
        <v>0</v>
      </c>
      <c r="AU95" s="1">
        <f t="shared" si="68"/>
        <v>0</v>
      </c>
      <c r="AV95" s="1">
        <f t="shared" si="69"/>
        <v>0</v>
      </c>
      <c r="AW95" s="1">
        <f t="shared" si="70"/>
        <v>0</v>
      </c>
      <c r="AX95" s="1">
        <f t="shared" si="71"/>
        <v>59</v>
      </c>
      <c r="AY95">
        <v>25</v>
      </c>
      <c r="AZ95" s="1">
        <f t="shared" si="72"/>
        <v>3</v>
      </c>
      <c r="BA95" s="1">
        <f t="shared" si="73"/>
        <v>84</v>
      </c>
      <c r="BB95" s="1" t="b">
        <f t="shared" si="74"/>
        <v>0</v>
      </c>
      <c r="BC95" s="1">
        <f t="shared" si="75"/>
        <v>0</v>
      </c>
      <c r="BD95" s="1">
        <f t="shared" si="76"/>
        <v>22364</v>
      </c>
      <c r="BE95" s="1">
        <f t="shared" si="77"/>
        <v>-1</v>
      </c>
      <c r="BF95" s="1">
        <f t="shared" si="78"/>
        <v>22363</v>
      </c>
      <c r="BG95" s="1">
        <f t="shared" si="79"/>
        <v>5</v>
      </c>
      <c r="BH95" s="5" t="str">
        <f t="shared" si="80"/>
        <v>Sat</v>
      </c>
      <c r="BI95" t="s">
        <v>371</v>
      </c>
      <c r="BL95" t="s">
        <v>367</v>
      </c>
      <c r="BM95" t="s">
        <v>33</v>
      </c>
      <c r="BO95" t="s">
        <v>34</v>
      </c>
      <c r="BQ95" s="7">
        <f t="shared" si="81"/>
        <v>2.2547945205479452</v>
      </c>
      <c r="BR95" s="7">
        <f t="shared" si="82"/>
        <v>26.254794520547946</v>
      </c>
    </row>
    <row r="96" spans="1:70">
      <c r="A96">
        <v>5</v>
      </c>
      <c r="B96" t="s">
        <v>354</v>
      </c>
      <c r="C96" t="s">
        <v>49</v>
      </c>
      <c r="D96" t="s">
        <v>130</v>
      </c>
      <c r="F96" t="s">
        <v>51</v>
      </c>
      <c r="G96" s="3">
        <v>26</v>
      </c>
      <c r="H96" s="3">
        <v>6</v>
      </c>
      <c r="I96" s="2">
        <v>0</v>
      </c>
      <c r="J96" s="16">
        <f t="shared" si="42"/>
        <v>72</v>
      </c>
      <c r="K96" t="s">
        <v>28</v>
      </c>
      <c r="L96" s="3">
        <v>2</v>
      </c>
      <c r="M96" t="s">
        <v>43</v>
      </c>
      <c r="N96" t="s">
        <v>372</v>
      </c>
      <c r="O96" t="s">
        <v>177</v>
      </c>
      <c r="P96" s="18">
        <v>34</v>
      </c>
      <c r="Q96" s="3">
        <v>1910</v>
      </c>
      <c r="R96" s="6">
        <f t="shared" si="43"/>
        <v>15.25</v>
      </c>
      <c r="S96" s="6">
        <f t="shared" si="44"/>
        <v>15</v>
      </c>
      <c r="T96" s="6">
        <f t="shared" si="45"/>
        <v>21915</v>
      </c>
      <c r="U96" s="3">
        <v>4</v>
      </c>
      <c r="V96" s="6">
        <f t="shared" si="46"/>
        <v>93</v>
      </c>
      <c r="W96" s="6">
        <f t="shared" si="47"/>
        <v>-3</v>
      </c>
      <c r="X96" s="6">
        <f t="shared" si="48"/>
        <v>0</v>
      </c>
      <c r="Y96" s="6">
        <f t="shared" si="49"/>
        <v>0</v>
      </c>
      <c r="Z96" s="6">
        <f t="shared" si="50"/>
        <v>0</v>
      </c>
      <c r="AA96" s="6">
        <f t="shared" si="51"/>
        <v>0</v>
      </c>
      <c r="AB96" s="6">
        <f t="shared" si="52"/>
        <v>90</v>
      </c>
      <c r="AC96" s="3">
        <v>19</v>
      </c>
      <c r="AD96" s="1">
        <f t="shared" si="53"/>
        <v>2</v>
      </c>
      <c r="AE96" s="1">
        <f t="shared" si="54"/>
        <v>109</v>
      </c>
      <c r="AF96" s="1" t="b">
        <f t="shared" si="55"/>
        <v>0</v>
      </c>
      <c r="AG96" s="1">
        <f t="shared" si="56"/>
        <v>0</v>
      </c>
      <c r="AH96" s="1">
        <f t="shared" si="57"/>
        <v>22024</v>
      </c>
      <c r="AI96" s="1">
        <f t="shared" si="58"/>
        <v>-1</v>
      </c>
      <c r="AJ96" s="1">
        <f t="shared" si="59"/>
        <v>22023</v>
      </c>
      <c r="AK96" s="1">
        <f t="shared" si="60"/>
        <v>1</v>
      </c>
      <c r="AL96" s="5" t="str">
        <f t="shared" si="61"/>
        <v>Tue</v>
      </c>
      <c r="AM96">
        <v>1913</v>
      </c>
      <c r="AN96" s="1">
        <f t="shared" si="62"/>
        <v>16</v>
      </c>
      <c r="AO96" s="1">
        <f t="shared" si="63"/>
        <v>16</v>
      </c>
      <c r="AP96" s="1">
        <f t="shared" si="64"/>
        <v>23011</v>
      </c>
      <c r="AQ96">
        <v>9</v>
      </c>
      <c r="AR96" s="1">
        <f t="shared" si="65"/>
        <v>248</v>
      </c>
      <c r="AS96" s="1">
        <f t="shared" si="66"/>
        <v>-3</v>
      </c>
      <c r="AT96" s="1">
        <f t="shared" si="67"/>
        <v>-1</v>
      </c>
      <c r="AU96" s="1">
        <f t="shared" si="68"/>
        <v>-1</v>
      </c>
      <c r="AV96" s="1">
        <f t="shared" si="69"/>
        <v>0</v>
      </c>
      <c r="AW96" s="1">
        <f t="shared" si="70"/>
        <v>0</v>
      </c>
      <c r="AX96" s="1">
        <f t="shared" si="71"/>
        <v>243</v>
      </c>
      <c r="AY96">
        <v>23</v>
      </c>
      <c r="AZ96" s="1">
        <f t="shared" si="72"/>
        <v>1</v>
      </c>
      <c r="BA96" s="1">
        <f t="shared" si="73"/>
        <v>266</v>
      </c>
      <c r="BB96" s="1" t="b">
        <f t="shared" si="74"/>
        <v>0</v>
      </c>
      <c r="BC96" s="1">
        <f t="shared" si="75"/>
        <v>0</v>
      </c>
      <c r="BD96" s="1">
        <f t="shared" si="76"/>
        <v>23277</v>
      </c>
      <c r="BE96" s="1">
        <f t="shared" si="77"/>
        <v>-1</v>
      </c>
      <c r="BF96" s="1">
        <f t="shared" si="78"/>
        <v>23276</v>
      </c>
      <c r="BG96" s="1">
        <f t="shared" si="79"/>
        <v>1</v>
      </c>
      <c r="BH96" s="5" t="str">
        <f t="shared" si="80"/>
        <v>Tue</v>
      </c>
      <c r="BI96" t="s">
        <v>373</v>
      </c>
      <c r="BJ96" s="18" t="s">
        <v>33</v>
      </c>
      <c r="BK96" s="18">
        <v>0.45</v>
      </c>
      <c r="BL96" t="s">
        <v>374</v>
      </c>
      <c r="BM96" t="s">
        <v>46</v>
      </c>
      <c r="BO96" t="s">
        <v>101</v>
      </c>
      <c r="BQ96" s="7">
        <f t="shared" si="81"/>
        <v>3.4328767123287673</v>
      </c>
      <c r="BR96" s="7">
        <f t="shared" si="82"/>
        <v>29.432876712328767</v>
      </c>
    </row>
    <row r="97" spans="1:70">
      <c r="A97">
        <v>13</v>
      </c>
      <c r="B97" t="s">
        <v>354</v>
      </c>
      <c r="C97" t="s">
        <v>49</v>
      </c>
      <c r="D97" t="s">
        <v>36</v>
      </c>
      <c r="E97" t="s">
        <v>92</v>
      </c>
      <c r="F97" t="s">
        <v>230</v>
      </c>
      <c r="G97" s="3">
        <v>21</v>
      </c>
      <c r="H97" s="3">
        <v>5</v>
      </c>
      <c r="I97" s="2">
        <v>9.5</v>
      </c>
      <c r="J97" s="16">
        <f t="shared" si="42"/>
        <v>69.5</v>
      </c>
      <c r="K97" t="s">
        <v>38</v>
      </c>
      <c r="M97" t="s">
        <v>325</v>
      </c>
      <c r="N97" t="s">
        <v>79</v>
      </c>
      <c r="O97" t="s">
        <v>45</v>
      </c>
      <c r="P97" s="18">
        <v>0</v>
      </c>
      <c r="Q97" s="3">
        <v>1911</v>
      </c>
      <c r="R97" s="6">
        <f t="shared" si="43"/>
        <v>15.5</v>
      </c>
      <c r="S97" s="6">
        <f t="shared" si="44"/>
        <v>15</v>
      </c>
      <c r="T97" s="6">
        <f t="shared" si="45"/>
        <v>22280</v>
      </c>
      <c r="U97" s="3">
        <v>3</v>
      </c>
      <c r="V97" s="6">
        <f t="shared" si="46"/>
        <v>62</v>
      </c>
      <c r="W97" s="6">
        <f t="shared" si="47"/>
        <v>-3</v>
      </c>
      <c r="X97" s="6">
        <f t="shared" si="48"/>
        <v>0</v>
      </c>
      <c r="Y97" s="6">
        <f t="shared" si="49"/>
        <v>0</v>
      </c>
      <c r="Z97" s="6">
        <f t="shared" si="50"/>
        <v>0</v>
      </c>
      <c r="AA97" s="6">
        <f t="shared" si="51"/>
        <v>0</v>
      </c>
      <c r="AB97" s="6">
        <f t="shared" si="52"/>
        <v>59</v>
      </c>
      <c r="AC97" s="3">
        <v>7</v>
      </c>
      <c r="AD97" s="1">
        <f t="shared" si="53"/>
        <v>3</v>
      </c>
      <c r="AE97" s="1">
        <f t="shared" si="54"/>
        <v>66</v>
      </c>
      <c r="AF97" s="1" t="b">
        <f t="shared" si="55"/>
        <v>0</v>
      </c>
      <c r="AG97" s="1">
        <f t="shared" si="56"/>
        <v>0</v>
      </c>
      <c r="AH97" s="1">
        <f t="shared" si="57"/>
        <v>22346</v>
      </c>
      <c r="AI97" s="1">
        <f t="shared" si="58"/>
        <v>-1</v>
      </c>
      <c r="AJ97" s="1">
        <f t="shared" si="59"/>
        <v>22345</v>
      </c>
      <c r="AK97" s="1">
        <f t="shared" si="60"/>
        <v>1</v>
      </c>
      <c r="AL97" s="5" t="str">
        <f t="shared" si="61"/>
        <v>Tue</v>
      </c>
      <c r="AM97">
        <v>1939</v>
      </c>
      <c r="AN97" s="1">
        <f t="shared" si="62"/>
        <v>22.5</v>
      </c>
      <c r="AO97" s="1">
        <f t="shared" si="63"/>
        <v>22</v>
      </c>
      <c r="AP97" s="1">
        <f t="shared" si="64"/>
        <v>32507</v>
      </c>
      <c r="AQ97">
        <v>3</v>
      </c>
      <c r="AR97" s="1">
        <f t="shared" si="65"/>
        <v>62</v>
      </c>
      <c r="AS97" s="1">
        <f t="shared" si="66"/>
        <v>-3</v>
      </c>
      <c r="AT97" s="1">
        <f t="shared" si="67"/>
        <v>0</v>
      </c>
      <c r="AU97" s="1">
        <f t="shared" si="68"/>
        <v>0</v>
      </c>
      <c r="AV97" s="1">
        <f t="shared" si="69"/>
        <v>0</v>
      </c>
      <c r="AW97" s="1">
        <f t="shared" si="70"/>
        <v>0</v>
      </c>
      <c r="AX97" s="1">
        <f t="shared" si="71"/>
        <v>59</v>
      </c>
      <c r="AY97">
        <v>6</v>
      </c>
      <c r="AZ97" s="1">
        <f t="shared" si="72"/>
        <v>3</v>
      </c>
      <c r="BA97" s="1">
        <f t="shared" si="73"/>
        <v>65</v>
      </c>
      <c r="BB97" s="1" t="b">
        <f t="shared" si="74"/>
        <v>0</v>
      </c>
      <c r="BC97" s="1">
        <f t="shared" si="75"/>
        <v>0</v>
      </c>
      <c r="BD97" s="1">
        <f t="shared" si="76"/>
        <v>32572</v>
      </c>
      <c r="BE97" s="1">
        <f t="shared" si="77"/>
        <v>-1</v>
      </c>
      <c r="BF97" s="1">
        <f t="shared" si="78"/>
        <v>32571</v>
      </c>
      <c r="BG97" s="1">
        <f t="shared" si="79"/>
        <v>0</v>
      </c>
      <c r="BH97" s="5" t="str">
        <f t="shared" si="80"/>
        <v>Mon</v>
      </c>
      <c r="BI97" t="s">
        <v>375</v>
      </c>
      <c r="BL97" t="s">
        <v>376</v>
      </c>
      <c r="BM97" t="s">
        <v>46</v>
      </c>
      <c r="BN97" t="s">
        <v>41</v>
      </c>
      <c r="BO97" t="s">
        <v>76</v>
      </c>
      <c r="BP97" t="s">
        <v>377</v>
      </c>
      <c r="BQ97" s="7">
        <f t="shared" si="81"/>
        <v>28.016438356164382</v>
      </c>
      <c r="BR97" s="7">
        <f t="shared" si="82"/>
        <v>49.016438356164386</v>
      </c>
    </row>
    <row r="98" spans="1:70">
      <c r="A98">
        <v>3</v>
      </c>
      <c r="B98" t="s">
        <v>354</v>
      </c>
      <c r="C98" t="s">
        <v>49</v>
      </c>
      <c r="D98" t="s">
        <v>50</v>
      </c>
      <c r="E98" t="s">
        <v>378</v>
      </c>
      <c r="F98" t="s">
        <v>379</v>
      </c>
      <c r="G98" s="3">
        <v>24</v>
      </c>
      <c r="H98" s="3">
        <v>5</v>
      </c>
      <c r="I98" s="2">
        <v>9</v>
      </c>
      <c r="J98" s="16">
        <f t="shared" si="42"/>
        <v>69</v>
      </c>
      <c r="K98" t="s">
        <v>28</v>
      </c>
      <c r="L98" s="3">
        <v>0</v>
      </c>
      <c r="M98" t="s">
        <v>380</v>
      </c>
      <c r="N98" t="s">
        <v>79</v>
      </c>
      <c r="O98" t="s">
        <v>45</v>
      </c>
      <c r="P98" s="18">
        <v>0</v>
      </c>
      <c r="Q98" s="3">
        <v>1913</v>
      </c>
      <c r="R98" s="6">
        <f t="shared" si="43"/>
        <v>16</v>
      </c>
      <c r="S98" s="6">
        <f t="shared" si="44"/>
        <v>16</v>
      </c>
      <c r="T98" s="6">
        <f t="shared" si="45"/>
        <v>23011</v>
      </c>
      <c r="U98" s="3">
        <v>4</v>
      </c>
      <c r="V98" s="6">
        <f t="shared" si="46"/>
        <v>93</v>
      </c>
      <c r="W98" s="6">
        <f t="shared" si="47"/>
        <v>-3</v>
      </c>
      <c r="X98" s="6">
        <f t="shared" si="48"/>
        <v>0</v>
      </c>
      <c r="Y98" s="6">
        <f t="shared" si="49"/>
        <v>0</v>
      </c>
      <c r="Z98" s="6">
        <f t="shared" si="50"/>
        <v>0</v>
      </c>
      <c r="AA98" s="6">
        <f t="shared" si="51"/>
        <v>0</v>
      </c>
      <c r="AB98" s="6">
        <f t="shared" si="52"/>
        <v>90</v>
      </c>
      <c r="AC98" s="3">
        <v>15</v>
      </c>
      <c r="AD98" s="1">
        <f t="shared" si="53"/>
        <v>1</v>
      </c>
      <c r="AE98" s="1">
        <f t="shared" si="54"/>
        <v>105</v>
      </c>
      <c r="AF98" s="1" t="b">
        <f t="shared" si="55"/>
        <v>0</v>
      </c>
      <c r="AG98" s="1">
        <f t="shared" si="56"/>
        <v>0</v>
      </c>
      <c r="AH98" s="1">
        <f t="shared" si="57"/>
        <v>23116</v>
      </c>
      <c r="AI98" s="1">
        <f t="shared" si="58"/>
        <v>-1</v>
      </c>
      <c r="AJ98" s="1">
        <f t="shared" si="59"/>
        <v>23115</v>
      </c>
      <c r="AK98" s="1">
        <f t="shared" si="60"/>
        <v>1</v>
      </c>
      <c r="AL98" s="5" t="str">
        <f t="shared" si="61"/>
        <v>Tue</v>
      </c>
      <c r="AM98">
        <v>1914</v>
      </c>
      <c r="AN98" s="1">
        <f t="shared" si="62"/>
        <v>16.25</v>
      </c>
      <c r="AO98" s="1">
        <f t="shared" si="63"/>
        <v>16</v>
      </c>
      <c r="AP98" s="1">
        <f t="shared" si="64"/>
        <v>23376</v>
      </c>
      <c r="AQ98">
        <v>9</v>
      </c>
      <c r="AR98" s="1">
        <f t="shared" si="65"/>
        <v>248</v>
      </c>
      <c r="AS98" s="1">
        <f t="shared" si="66"/>
        <v>-3</v>
      </c>
      <c r="AT98" s="1">
        <f t="shared" si="67"/>
        <v>-1</v>
      </c>
      <c r="AU98" s="1">
        <f t="shared" si="68"/>
        <v>-1</v>
      </c>
      <c r="AV98" s="1">
        <f t="shared" si="69"/>
        <v>0</v>
      </c>
      <c r="AW98" s="1">
        <f t="shared" si="70"/>
        <v>0</v>
      </c>
      <c r="AX98" s="1">
        <f t="shared" si="71"/>
        <v>243</v>
      </c>
      <c r="AY98">
        <v>4</v>
      </c>
      <c r="AZ98" s="1">
        <f t="shared" si="72"/>
        <v>2</v>
      </c>
      <c r="BA98" s="1">
        <f t="shared" si="73"/>
        <v>247</v>
      </c>
      <c r="BB98" s="1" t="b">
        <f t="shared" si="74"/>
        <v>0</v>
      </c>
      <c r="BC98" s="1">
        <f t="shared" si="75"/>
        <v>0</v>
      </c>
      <c r="BD98" s="1">
        <f t="shared" si="76"/>
        <v>23623</v>
      </c>
      <c r="BE98" s="1">
        <f t="shared" si="77"/>
        <v>-1</v>
      </c>
      <c r="BF98" s="1">
        <f t="shared" si="78"/>
        <v>23622</v>
      </c>
      <c r="BG98" s="1">
        <f t="shared" si="79"/>
        <v>4</v>
      </c>
      <c r="BH98" s="5" t="str">
        <f t="shared" si="80"/>
        <v>Fri</v>
      </c>
      <c r="BI98" t="s">
        <v>381</v>
      </c>
      <c r="BL98" t="s">
        <v>382</v>
      </c>
      <c r="BO98" t="s">
        <v>153</v>
      </c>
      <c r="BQ98" s="7">
        <f t="shared" si="81"/>
        <v>1.3890410958904109</v>
      </c>
      <c r="BR98" s="7">
        <f t="shared" si="82"/>
        <v>25.389041095890413</v>
      </c>
    </row>
    <row r="99" spans="1:70">
      <c r="A99">
        <v>16</v>
      </c>
      <c r="B99" t="s">
        <v>354</v>
      </c>
      <c r="C99" t="s">
        <v>49</v>
      </c>
      <c r="D99" t="s">
        <v>383</v>
      </c>
      <c r="F99" t="s">
        <v>384</v>
      </c>
      <c r="G99" s="3">
        <v>22</v>
      </c>
      <c r="H99" s="3">
        <v>5</v>
      </c>
      <c r="I99" s="2">
        <v>10.75</v>
      </c>
      <c r="J99" s="16">
        <f t="shared" si="42"/>
        <v>70.75</v>
      </c>
      <c r="K99" t="s">
        <v>38</v>
      </c>
      <c r="M99" t="s">
        <v>43</v>
      </c>
      <c r="N99" t="s">
        <v>365</v>
      </c>
      <c r="O99" t="s">
        <v>45</v>
      </c>
      <c r="P99" s="18">
        <v>16</v>
      </c>
      <c r="Q99" s="3">
        <v>1913</v>
      </c>
      <c r="R99" s="6">
        <f t="shared" si="43"/>
        <v>16</v>
      </c>
      <c r="S99" s="6">
        <f t="shared" si="44"/>
        <v>16</v>
      </c>
      <c r="T99" s="6">
        <f t="shared" si="45"/>
        <v>23011</v>
      </c>
      <c r="U99" s="3">
        <v>12</v>
      </c>
      <c r="V99" s="6">
        <f t="shared" si="46"/>
        <v>341</v>
      </c>
      <c r="W99" s="6">
        <f t="shared" si="47"/>
        <v>-3</v>
      </c>
      <c r="X99" s="6">
        <f t="shared" si="48"/>
        <v>-1</v>
      </c>
      <c r="Y99" s="6">
        <f t="shared" si="49"/>
        <v>-1</v>
      </c>
      <c r="Z99" s="6">
        <f t="shared" si="50"/>
        <v>-1</v>
      </c>
      <c r="AA99" s="6">
        <f t="shared" si="51"/>
        <v>-1</v>
      </c>
      <c r="AB99" s="6">
        <f t="shared" si="52"/>
        <v>334</v>
      </c>
      <c r="AC99" s="3">
        <v>6</v>
      </c>
      <c r="AD99" s="1">
        <f t="shared" si="53"/>
        <v>1</v>
      </c>
      <c r="AE99" s="1">
        <f t="shared" si="54"/>
        <v>340</v>
      </c>
      <c r="AF99" s="1" t="b">
        <f t="shared" si="55"/>
        <v>0</v>
      </c>
      <c r="AG99" s="1">
        <f t="shared" si="56"/>
        <v>0</v>
      </c>
      <c r="AH99" s="1">
        <f t="shared" si="57"/>
        <v>23351</v>
      </c>
      <c r="AI99" s="1">
        <f t="shared" si="58"/>
        <v>-1</v>
      </c>
      <c r="AJ99" s="1">
        <f t="shared" si="59"/>
        <v>23350</v>
      </c>
      <c r="AK99" s="1">
        <f t="shared" si="60"/>
        <v>5</v>
      </c>
      <c r="AL99" s="5" t="str">
        <f t="shared" si="61"/>
        <v>Sat</v>
      </c>
      <c r="AM99">
        <v>1914</v>
      </c>
      <c r="AN99" s="1">
        <f t="shared" si="62"/>
        <v>16.25</v>
      </c>
      <c r="AO99" s="1">
        <f t="shared" si="63"/>
        <v>16</v>
      </c>
      <c r="AP99" s="1">
        <f t="shared" si="64"/>
        <v>23376</v>
      </c>
      <c r="AQ99">
        <v>10</v>
      </c>
      <c r="AR99" s="1">
        <f t="shared" si="65"/>
        <v>279</v>
      </c>
      <c r="AS99" s="1">
        <f t="shared" si="66"/>
        <v>-3</v>
      </c>
      <c r="AT99" s="1">
        <f t="shared" si="67"/>
        <v>-1</v>
      </c>
      <c r="AU99" s="1">
        <f t="shared" si="68"/>
        <v>-1</v>
      </c>
      <c r="AV99" s="1">
        <f t="shared" si="69"/>
        <v>-1</v>
      </c>
      <c r="AW99" s="1">
        <f t="shared" si="70"/>
        <v>0</v>
      </c>
      <c r="AX99" s="1">
        <f t="shared" si="71"/>
        <v>273</v>
      </c>
      <c r="AY99">
        <v>23</v>
      </c>
      <c r="AZ99" s="1">
        <f t="shared" si="72"/>
        <v>2</v>
      </c>
      <c r="BA99" s="1">
        <f t="shared" si="73"/>
        <v>296</v>
      </c>
      <c r="BB99" s="1" t="b">
        <f t="shared" si="74"/>
        <v>0</v>
      </c>
      <c r="BC99" s="1">
        <f t="shared" si="75"/>
        <v>0</v>
      </c>
      <c r="BD99" s="1">
        <f t="shared" si="76"/>
        <v>23672</v>
      </c>
      <c r="BE99" s="1">
        <f t="shared" si="77"/>
        <v>-1</v>
      </c>
      <c r="BF99" s="1">
        <f t="shared" si="78"/>
        <v>23671</v>
      </c>
      <c r="BG99" s="1">
        <f t="shared" si="79"/>
        <v>4</v>
      </c>
      <c r="BH99" s="5" t="str">
        <f t="shared" si="80"/>
        <v>Fri</v>
      </c>
      <c r="BI99" t="s">
        <v>385</v>
      </c>
      <c r="BJ99" s="18" t="s">
        <v>33</v>
      </c>
      <c r="BK99" s="18">
        <v>0.66</v>
      </c>
      <c r="BL99" t="s">
        <v>386</v>
      </c>
      <c r="BO99" t="s">
        <v>34</v>
      </c>
      <c r="BQ99" s="7">
        <f t="shared" ref="BQ99:BQ121" si="83">(BF99-AJ99)/365</f>
        <v>0.8794520547945206</v>
      </c>
      <c r="BR99" s="7">
        <f t="shared" si="82"/>
        <v>22.87945205479452</v>
      </c>
    </row>
    <row r="100" spans="1:70">
      <c r="A100">
        <v>5</v>
      </c>
      <c r="B100" t="s">
        <v>354</v>
      </c>
      <c r="C100" t="s">
        <v>49</v>
      </c>
      <c r="D100" t="s">
        <v>81</v>
      </c>
      <c r="F100" t="s">
        <v>337</v>
      </c>
      <c r="G100" s="3">
        <v>24</v>
      </c>
      <c r="H100" s="3">
        <v>6</v>
      </c>
      <c r="I100" s="2">
        <v>0.5</v>
      </c>
      <c r="J100" s="16">
        <f t="shared" si="42"/>
        <v>72.5</v>
      </c>
      <c r="K100" t="s">
        <v>28</v>
      </c>
      <c r="L100" s="3">
        <v>0</v>
      </c>
      <c r="M100" t="s">
        <v>387</v>
      </c>
      <c r="N100" t="s">
        <v>388</v>
      </c>
      <c r="O100" t="s">
        <v>45</v>
      </c>
      <c r="P100" s="18">
        <v>11</v>
      </c>
      <c r="Q100" s="3">
        <v>1914</v>
      </c>
      <c r="R100" s="6">
        <f t="shared" si="43"/>
        <v>16.25</v>
      </c>
      <c r="S100" s="6">
        <f t="shared" si="44"/>
        <v>16</v>
      </c>
      <c r="T100" s="6">
        <f t="shared" si="45"/>
        <v>23376</v>
      </c>
      <c r="U100" s="3">
        <v>2</v>
      </c>
      <c r="V100" s="6">
        <f t="shared" si="46"/>
        <v>31</v>
      </c>
      <c r="W100" s="6">
        <f t="shared" si="47"/>
        <v>0</v>
      </c>
      <c r="X100" s="6">
        <f t="shared" si="48"/>
        <v>0</v>
      </c>
      <c r="Y100" s="6">
        <f t="shared" si="49"/>
        <v>0</v>
      </c>
      <c r="Z100" s="6">
        <f t="shared" si="50"/>
        <v>0</v>
      </c>
      <c r="AA100" s="6">
        <f t="shared" si="51"/>
        <v>0</v>
      </c>
      <c r="AB100" s="6">
        <f t="shared" si="52"/>
        <v>31</v>
      </c>
      <c r="AC100" s="3">
        <v>21</v>
      </c>
      <c r="AD100" s="1">
        <f t="shared" si="53"/>
        <v>2</v>
      </c>
      <c r="AE100" s="1">
        <f t="shared" si="54"/>
        <v>52</v>
      </c>
      <c r="AF100" s="1" t="b">
        <f t="shared" si="55"/>
        <v>0</v>
      </c>
      <c r="AG100" s="1">
        <f t="shared" si="56"/>
        <v>0</v>
      </c>
      <c r="AH100" s="1">
        <f t="shared" si="57"/>
        <v>23428</v>
      </c>
      <c r="AI100" s="1">
        <f t="shared" si="58"/>
        <v>-1</v>
      </c>
      <c r="AJ100" s="1">
        <f t="shared" si="59"/>
        <v>23427</v>
      </c>
      <c r="AK100" s="1">
        <f t="shared" si="60"/>
        <v>5</v>
      </c>
      <c r="AL100" s="5" t="str">
        <f t="shared" si="61"/>
        <v>Sat</v>
      </c>
      <c r="AM100">
        <v>1939</v>
      </c>
      <c r="AN100" s="1">
        <f t="shared" si="62"/>
        <v>22.5</v>
      </c>
      <c r="AO100" s="1">
        <f t="shared" si="63"/>
        <v>22</v>
      </c>
      <c r="AP100" s="1">
        <f t="shared" si="64"/>
        <v>32507</v>
      </c>
      <c r="AQ100">
        <v>2</v>
      </c>
      <c r="AR100" s="1">
        <f t="shared" si="65"/>
        <v>31</v>
      </c>
      <c r="AS100" s="1">
        <f t="shared" si="66"/>
        <v>0</v>
      </c>
      <c r="AT100" s="1">
        <f t="shared" si="67"/>
        <v>0</v>
      </c>
      <c r="AU100" s="1">
        <f t="shared" si="68"/>
        <v>0</v>
      </c>
      <c r="AV100" s="1">
        <f t="shared" si="69"/>
        <v>0</v>
      </c>
      <c r="AW100" s="1">
        <f t="shared" si="70"/>
        <v>0</v>
      </c>
      <c r="AX100" s="1">
        <f t="shared" si="71"/>
        <v>31</v>
      </c>
      <c r="AY100">
        <v>21</v>
      </c>
      <c r="AZ100" s="1">
        <f t="shared" si="72"/>
        <v>3</v>
      </c>
      <c r="BA100" s="1">
        <f t="shared" si="73"/>
        <v>52</v>
      </c>
      <c r="BB100" s="1" t="b">
        <f t="shared" si="74"/>
        <v>0</v>
      </c>
      <c r="BC100" s="1">
        <f t="shared" si="75"/>
        <v>0</v>
      </c>
      <c r="BD100" s="1">
        <f t="shared" si="76"/>
        <v>32559</v>
      </c>
      <c r="BE100" s="1">
        <f t="shared" si="77"/>
        <v>-1</v>
      </c>
      <c r="BF100" s="1">
        <f t="shared" si="78"/>
        <v>32558</v>
      </c>
      <c r="BG100" s="1">
        <f t="shared" si="79"/>
        <v>1</v>
      </c>
      <c r="BH100" s="5" t="str">
        <f t="shared" si="80"/>
        <v>Tue</v>
      </c>
      <c r="BI100" t="s">
        <v>389</v>
      </c>
      <c r="BJ100" s="18" t="s">
        <v>33</v>
      </c>
      <c r="BK100" s="18">
        <v>2</v>
      </c>
      <c r="BL100" t="s">
        <v>390</v>
      </c>
      <c r="BM100" t="s">
        <v>46</v>
      </c>
      <c r="BO100" t="s">
        <v>76</v>
      </c>
      <c r="BP100" t="s">
        <v>391</v>
      </c>
      <c r="BQ100" s="7">
        <f t="shared" si="83"/>
        <v>25.016438356164382</v>
      </c>
      <c r="BR100" s="7">
        <f t="shared" si="82"/>
        <v>49.016438356164386</v>
      </c>
    </row>
    <row r="101" spans="1:70">
      <c r="A101">
        <v>7</v>
      </c>
      <c r="B101" t="s">
        <v>354</v>
      </c>
      <c r="C101" t="s">
        <v>49</v>
      </c>
      <c r="D101" t="s">
        <v>392</v>
      </c>
      <c r="F101" t="s">
        <v>393</v>
      </c>
      <c r="G101" s="3">
        <v>21</v>
      </c>
      <c r="H101" s="3">
        <v>5</v>
      </c>
      <c r="I101" s="2">
        <v>10</v>
      </c>
      <c r="J101" s="16">
        <f t="shared" si="42"/>
        <v>70</v>
      </c>
      <c r="K101" t="s">
        <v>38</v>
      </c>
      <c r="M101" t="s">
        <v>394</v>
      </c>
      <c r="N101" t="s">
        <v>164</v>
      </c>
      <c r="O101" t="s">
        <v>45</v>
      </c>
      <c r="P101" s="18">
        <v>5</v>
      </c>
      <c r="Q101" s="3">
        <v>1914</v>
      </c>
      <c r="R101" s="6">
        <f t="shared" si="43"/>
        <v>16.25</v>
      </c>
      <c r="S101" s="6">
        <f t="shared" si="44"/>
        <v>16</v>
      </c>
      <c r="T101" s="6">
        <f t="shared" si="45"/>
        <v>23376</v>
      </c>
      <c r="U101" s="3">
        <v>8</v>
      </c>
      <c r="V101" s="6">
        <f t="shared" si="46"/>
        <v>217</v>
      </c>
      <c r="W101" s="6">
        <f t="shared" si="47"/>
        <v>-3</v>
      </c>
      <c r="X101" s="6">
        <f t="shared" si="48"/>
        <v>-1</v>
      </c>
      <c r="Y101" s="6">
        <f t="shared" si="49"/>
        <v>-1</v>
      </c>
      <c r="Z101" s="6">
        <f t="shared" si="50"/>
        <v>0</v>
      </c>
      <c r="AA101" s="6">
        <f t="shared" si="51"/>
        <v>0</v>
      </c>
      <c r="AB101" s="6">
        <f t="shared" si="52"/>
        <v>212</v>
      </c>
      <c r="AC101" s="3">
        <v>29</v>
      </c>
      <c r="AD101" s="1">
        <f t="shared" si="53"/>
        <v>2</v>
      </c>
      <c r="AE101" s="1">
        <f t="shared" si="54"/>
        <v>241</v>
      </c>
      <c r="AF101" s="1" t="b">
        <f t="shared" si="55"/>
        <v>0</v>
      </c>
      <c r="AG101" s="1">
        <f t="shared" si="56"/>
        <v>0</v>
      </c>
      <c r="AH101" s="1">
        <f t="shared" si="57"/>
        <v>23617</v>
      </c>
      <c r="AI101" s="1">
        <f t="shared" si="58"/>
        <v>-1</v>
      </c>
      <c r="AJ101" s="1">
        <f t="shared" si="59"/>
        <v>23616</v>
      </c>
      <c r="AK101" s="1">
        <f t="shared" si="60"/>
        <v>5</v>
      </c>
      <c r="AL101" s="5" t="str">
        <f t="shared" si="61"/>
        <v>Sat</v>
      </c>
      <c r="AM101">
        <v>1914</v>
      </c>
      <c r="AN101" s="1">
        <f t="shared" si="62"/>
        <v>16.25</v>
      </c>
      <c r="AO101" s="1">
        <f t="shared" si="63"/>
        <v>16</v>
      </c>
      <c r="AP101" s="1">
        <f t="shared" si="64"/>
        <v>23376</v>
      </c>
      <c r="AQ101">
        <v>10</v>
      </c>
      <c r="AR101" s="1">
        <f t="shared" si="65"/>
        <v>279</v>
      </c>
      <c r="AS101" s="1">
        <f t="shared" si="66"/>
        <v>-3</v>
      </c>
      <c r="AT101" s="1">
        <f t="shared" si="67"/>
        <v>-1</v>
      </c>
      <c r="AU101" s="1">
        <f t="shared" si="68"/>
        <v>-1</v>
      </c>
      <c r="AV101" s="1">
        <f t="shared" si="69"/>
        <v>-1</v>
      </c>
      <c r="AW101" s="1">
        <f t="shared" si="70"/>
        <v>0</v>
      </c>
      <c r="AX101" s="1">
        <f t="shared" si="71"/>
        <v>273</v>
      </c>
      <c r="AY101">
        <v>30</v>
      </c>
      <c r="AZ101" s="1">
        <f t="shared" si="72"/>
        <v>2</v>
      </c>
      <c r="BA101" s="1">
        <f t="shared" si="73"/>
        <v>303</v>
      </c>
      <c r="BB101" s="1" t="b">
        <f t="shared" si="74"/>
        <v>0</v>
      </c>
      <c r="BC101" s="1">
        <f t="shared" si="75"/>
        <v>0</v>
      </c>
      <c r="BD101" s="1">
        <f t="shared" si="76"/>
        <v>23679</v>
      </c>
      <c r="BE101" s="1">
        <f t="shared" si="77"/>
        <v>-1</v>
      </c>
      <c r="BF101" s="1">
        <f t="shared" si="78"/>
        <v>23678</v>
      </c>
      <c r="BG101" s="1">
        <f t="shared" si="79"/>
        <v>4</v>
      </c>
      <c r="BH101" s="5" t="str">
        <f t="shared" si="80"/>
        <v>Fri</v>
      </c>
      <c r="BI101" t="s">
        <v>302</v>
      </c>
      <c r="BJ101" s="18" t="s">
        <v>46</v>
      </c>
      <c r="BL101" t="s">
        <v>395</v>
      </c>
      <c r="BO101" t="s">
        <v>153</v>
      </c>
      <c r="BQ101" s="7">
        <f t="shared" si="83"/>
        <v>0.16986301369863013</v>
      </c>
      <c r="BR101" s="7">
        <f t="shared" si="82"/>
        <v>21.169863013698631</v>
      </c>
    </row>
    <row r="102" spans="1:70">
      <c r="A102">
        <v>18</v>
      </c>
      <c r="B102" t="s">
        <v>354</v>
      </c>
      <c r="C102" t="s">
        <v>49</v>
      </c>
      <c r="D102" t="s">
        <v>72</v>
      </c>
      <c r="E102" t="s">
        <v>396</v>
      </c>
      <c r="F102" t="s">
        <v>123</v>
      </c>
      <c r="G102" s="3">
        <v>19</v>
      </c>
      <c r="H102" s="3">
        <v>5</v>
      </c>
      <c r="I102" s="2">
        <v>11</v>
      </c>
      <c r="J102" s="16">
        <f t="shared" si="42"/>
        <v>71</v>
      </c>
      <c r="K102" t="s">
        <v>38</v>
      </c>
      <c r="M102" t="s">
        <v>397</v>
      </c>
      <c r="N102" t="s">
        <v>79</v>
      </c>
      <c r="O102" t="s">
        <v>45</v>
      </c>
      <c r="P102" s="18">
        <v>0</v>
      </c>
      <c r="Q102" s="3">
        <v>1914</v>
      </c>
      <c r="R102" s="6">
        <f t="shared" si="43"/>
        <v>16.25</v>
      </c>
      <c r="S102" s="6">
        <f t="shared" si="44"/>
        <v>16</v>
      </c>
      <c r="T102" s="6">
        <f t="shared" si="45"/>
        <v>23376</v>
      </c>
      <c r="U102" s="3">
        <v>8</v>
      </c>
      <c r="V102" s="6">
        <f t="shared" si="46"/>
        <v>217</v>
      </c>
      <c r="W102" s="6">
        <f t="shared" si="47"/>
        <v>-3</v>
      </c>
      <c r="X102" s="6">
        <f t="shared" si="48"/>
        <v>-1</v>
      </c>
      <c r="Y102" s="6">
        <f t="shared" si="49"/>
        <v>-1</v>
      </c>
      <c r="Z102" s="6">
        <f t="shared" si="50"/>
        <v>0</v>
      </c>
      <c r="AA102" s="6">
        <f t="shared" si="51"/>
        <v>0</v>
      </c>
      <c r="AB102" s="6">
        <f t="shared" si="52"/>
        <v>212</v>
      </c>
      <c r="AC102" s="3">
        <v>29</v>
      </c>
      <c r="AD102" s="1">
        <f t="shared" si="53"/>
        <v>2</v>
      </c>
      <c r="AE102" s="1">
        <f t="shared" si="54"/>
        <v>241</v>
      </c>
      <c r="AF102" s="1" t="b">
        <f t="shared" si="55"/>
        <v>0</v>
      </c>
      <c r="AG102" s="1">
        <f t="shared" si="56"/>
        <v>0</v>
      </c>
      <c r="AH102" s="1">
        <f t="shared" si="57"/>
        <v>23617</v>
      </c>
      <c r="AI102" s="1">
        <f t="shared" si="58"/>
        <v>-1</v>
      </c>
      <c r="AJ102" s="1">
        <f t="shared" si="59"/>
        <v>23616</v>
      </c>
      <c r="AK102" s="1">
        <f t="shared" si="60"/>
        <v>5</v>
      </c>
      <c r="AL102" s="5" t="str">
        <f t="shared" si="61"/>
        <v>Sat</v>
      </c>
      <c r="AM102">
        <v>1915</v>
      </c>
      <c r="AN102" s="1">
        <f t="shared" si="62"/>
        <v>16.5</v>
      </c>
      <c r="AO102" s="1">
        <f t="shared" si="63"/>
        <v>16</v>
      </c>
      <c r="AP102" s="1">
        <f t="shared" si="64"/>
        <v>23741</v>
      </c>
      <c r="AQ102">
        <v>2</v>
      </c>
      <c r="AR102" s="1">
        <f t="shared" si="65"/>
        <v>31</v>
      </c>
      <c r="AS102" s="1">
        <f t="shared" si="66"/>
        <v>0</v>
      </c>
      <c r="AT102" s="1">
        <f t="shared" si="67"/>
        <v>0</v>
      </c>
      <c r="AU102" s="1">
        <f t="shared" si="68"/>
        <v>0</v>
      </c>
      <c r="AV102" s="1">
        <f t="shared" si="69"/>
        <v>0</v>
      </c>
      <c r="AW102" s="1">
        <f t="shared" si="70"/>
        <v>0</v>
      </c>
      <c r="AX102" s="1">
        <f t="shared" si="71"/>
        <v>31</v>
      </c>
      <c r="AY102">
        <v>19</v>
      </c>
      <c r="AZ102" s="1">
        <f t="shared" si="72"/>
        <v>3</v>
      </c>
      <c r="BA102" s="1">
        <f t="shared" si="73"/>
        <v>50</v>
      </c>
      <c r="BB102" s="1" t="b">
        <f t="shared" si="74"/>
        <v>0</v>
      </c>
      <c r="BC102" s="1">
        <f t="shared" si="75"/>
        <v>0</v>
      </c>
      <c r="BD102" s="1">
        <f t="shared" si="76"/>
        <v>23791</v>
      </c>
      <c r="BE102" s="1">
        <f t="shared" si="77"/>
        <v>-1</v>
      </c>
      <c r="BF102" s="1">
        <f t="shared" si="78"/>
        <v>23790</v>
      </c>
      <c r="BG102" s="1">
        <f t="shared" si="79"/>
        <v>4</v>
      </c>
      <c r="BH102" s="5" t="str">
        <f t="shared" si="80"/>
        <v>Fri</v>
      </c>
      <c r="BI102" t="s">
        <v>302</v>
      </c>
      <c r="BJ102" s="18" t="s">
        <v>46</v>
      </c>
      <c r="BL102" t="s">
        <v>395</v>
      </c>
      <c r="BM102" t="s">
        <v>33</v>
      </c>
      <c r="BO102" t="s">
        <v>153</v>
      </c>
      <c r="BQ102" s="7">
        <f t="shared" si="83"/>
        <v>0.47671232876712327</v>
      </c>
      <c r="BR102" s="7">
        <f t="shared" si="82"/>
        <v>19.476712328767125</v>
      </c>
    </row>
    <row r="103" spans="1:70">
      <c r="A103">
        <v>3</v>
      </c>
      <c r="B103" t="s">
        <v>354</v>
      </c>
      <c r="C103" t="s">
        <v>49</v>
      </c>
      <c r="D103" t="s">
        <v>50</v>
      </c>
      <c r="F103" t="s">
        <v>398</v>
      </c>
      <c r="G103" s="3">
        <v>21</v>
      </c>
      <c r="H103" s="3">
        <v>5</v>
      </c>
      <c r="I103" s="2">
        <v>9.5</v>
      </c>
      <c r="J103" s="16">
        <f t="shared" si="42"/>
        <v>69.5</v>
      </c>
      <c r="K103" t="s">
        <v>38</v>
      </c>
      <c r="M103" t="s">
        <v>399</v>
      </c>
      <c r="N103" t="s">
        <v>400</v>
      </c>
      <c r="O103" t="s">
        <v>45</v>
      </c>
      <c r="P103" s="18">
        <v>1</v>
      </c>
      <c r="Q103" s="3">
        <v>1914</v>
      </c>
      <c r="R103" s="6">
        <f t="shared" si="43"/>
        <v>16.25</v>
      </c>
      <c r="S103" s="6">
        <f t="shared" si="44"/>
        <v>16</v>
      </c>
      <c r="T103" s="6">
        <f t="shared" si="45"/>
        <v>23376</v>
      </c>
      <c r="U103" s="3">
        <v>10</v>
      </c>
      <c r="V103" s="6">
        <f t="shared" si="46"/>
        <v>279</v>
      </c>
      <c r="W103" s="6">
        <f t="shared" si="47"/>
        <v>-3</v>
      </c>
      <c r="X103" s="6">
        <f t="shared" si="48"/>
        <v>-1</v>
      </c>
      <c r="Y103" s="6">
        <f t="shared" si="49"/>
        <v>-1</v>
      </c>
      <c r="Z103" s="6">
        <f t="shared" si="50"/>
        <v>-1</v>
      </c>
      <c r="AA103" s="6">
        <f t="shared" si="51"/>
        <v>0</v>
      </c>
      <c r="AB103" s="6">
        <f t="shared" si="52"/>
        <v>273</v>
      </c>
      <c r="AC103" s="3">
        <v>3</v>
      </c>
      <c r="AD103" s="1">
        <f t="shared" si="53"/>
        <v>2</v>
      </c>
      <c r="AE103" s="1">
        <f t="shared" si="54"/>
        <v>276</v>
      </c>
      <c r="AF103" s="1" t="b">
        <f t="shared" si="55"/>
        <v>0</v>
      </c>
      <c r="AG103" s="1">
        <f t="shared" si="56"/>
        <v>0</v>
      </c>
      <c r="AH103" s="1">
        <f t="shared" si="57"/>
        <v>23652</v>
      </c>
      <c r="AI103" s="1">
        <f t="shared" si="58"/>
        <v>-1</v>
      </c>
      <c r="AJ103" s="1">
        <f t="shared" si="59"/>
        <v>23651</v>
      </c>
      <c r="AK103" s="1">
        <f t="shared" si="60"/>
        <v>5</v>
      </c>
      <c r="AL103" s="5" t="str">
        <f t="shared" si="61"/>
        <v>Sat</v>
      </c>
      <c r="AM103">
        <v>1915</v>
      </c>
      <c r="AN103" s="1">
        <f t="shared" si="62"/>
        <v>16.5</v>
      </c>
      <c r="AO103" s="1">
        <f t="shared" si="63"/>
        <v>16</v>
      </c>
      <c r="AP103" s="1">
        <f t="shared" si="64"/>
        <v>23741</v>
      </c>
      <c r="AQ103">
        <v>2</v>
      </c>
      <c r="AR103" s="1">
        <f t="shared" si="65"/>
        <v>31</v>
      </c>
      <c r="AS103" s="1">
        <f t="shared" si="66"/>
        <v>0</v>
      </c>
      <c r="AT103" s="1">
        <f t="shared" si="67"/>
        <v>0</v>
      </c>
      <c r="AU103" s="1">
        <f t="shared" si="68"/>
        <v>0</v>
      </c>
      <c r="AV103" s="1">
        <f t="shared" si="69"/>
        <v>0</v>
      </c>
      <c r="AW103" s="1">
        <f t="shared" si="70"/>
        <v>0</v>
      </c>
      <c r="AX103" s="1">
        <f t="shared" si="71"/>
        <v>31</v>
      </c>
      <c r="AY103">
        <v>19</v>
      </c>
      <c r="AZ103" s="1">
        <f t="shared" si="72"/>
        <v>3</v>
      </c>
      <c r="BA103" s="1">
        <f t="shared" si="73"/>
        <v>50</v>
      </c>
      <c r="BB103" s="1" t="b">
        <f t="shared" si="74"/>
        <v>0</v>
      </c>
      <c r="BC103" s="1">
        <f t="shared" si="75"/>
        <v>0</v>
      </c>
      <c r="BD103" s="1">
        <f t="shared" si="76"/>
        <v>23791</v>
      </c>
      <c r="BE103" s="1">
        <f t="shared" si="77"/>
        <v>-1</v>
      </c>
      <c r="BF103" s="1">
        <f t="shared" si="78"/>
        <v>23790</v>
      </c>
      <c r="BG103" s="1">
        <f t="shared" si="79"/>
        <v>4</v>
      </c>
      <c r="BH103" s="5" t="str">
        <f t="shared" si="80"/>
        <v>Fri</v>
      </c>
      <c r="BI103" t="s">
        <v>302</v>
      </c>
      <c r="BJ103" s="18" t="s">
        <v>46</v>
      </c>
      <c r="BL103" t="s">
        <v>401</v>
      </c>
      <c r="BO103" t="s">
        <v>34</v>
      </c>
      <c r="BQ103" s="7">
        <f t="shared" si="83"/>
        <v>0.38082191780821917</v>
      </c>
      <c r="BR103" s="7">
        <f t="shared" si="82"/>
        <v>21.38082191780822</v>
      </c>
    </row>
    <row r="104" spans="1:70">
      <c r="A104">
        <v>6</v>
      </c>
      <c r="B104" t="s">
        <v>354</v>
      </c>
      <c r="C104" t="s">
        <v>49</v>
      </c>
      <c r="D104" t="s">
        <v>60</v>
      </c>
      <c r="F104" t="s">
        <v>319</v>
      </c>
      <c r="G104" s="3">
        <v>26</v>
      </c>
      <c r="H104" s="3">
        <v>5</v>
      </c>
      <c r="I104" s="2">
        <v>10</v>
      </c>
      <c r="J104" s="16">
        <f t="shared" si="42"/>
        <v>70</v>
      </c>
      <c r="K104" t="s">
        <v>38</v>
      </c>
      <c r="M104" t="s">
        <v>98</v>
      </c>
      <c r="N104" t="s">
        <v>402</v>
      </c>
      <c r="O104" t="s">
        <v>30</v>
      </c>
      <c r="P104" s="18">
        <v>70</v>
      </c>
      <c r="Q104" s="3">
        <v>1914</v>
      </c>
      <c r="R104" s="6">
        <f t="shared" si="43"/>
        <v>16.25</v>
      </c>
      <c r="S104" s="6">
        <f t="shared" si="44"/>
        <v>16</v>
      </c>
      <c r="T104" s="6">
        <f t="shared" si="45"/>
        <v>23376</v>
      </c>
      <c r="U104" s="3">
        <v>10</v>
      </c>
      <c r="V104" s="6">
        <f t="shared" si="46"/>
        <v>279</v>
      </c>
      <c r="W104" s="6">
        <f t="shared" si="47"/>
        <v>-3</v>
      </c>
      <c r="X104" s="6">
        <f t="shared" si="48"/>
        <v>-1</v>
      </c>
      <c r="Y104" s="6">
        <f t="shared" si="49"/>
        <v>-1</v>
      </c>
      <c r="Z104" s="6">
        <f t="shared" si="50"/>
        <v>-1</v>
      </c>
      <c r="AA104" s="6">
        <f t="shared" si="51"/>
        <v>0</v>
      </c>
      <c r="AB104" s="6">
        <f t="shared" si="52"/>
        <v>273</v>
      </c>
      <c r="AC104" s="3">
        <v>20</v>
      </c>
      <c r="AD104" s="1">
        <f t="shared" si="53"/>
        <v>2</v>
      </c>
      <c r="AE104" s="1">
        <f t="shared" si="54"/>
        <v>293</v>
      </c>
      <c r="AF104" s="1" t="b">
        <f t="shared" si="55"/>
        <v>0</v>
      </c>
      <c r="AG104" s="1">
        <f t="shared" si="56"/>
        <v>0</v>
      </c>
      <c r="AH104" s="1">
        <f t="shared" si="57"/>
        <v>23669</v>
      </c>
      <c r="AI104" s="1">
        <f t="shared" si="58"/>
        <v>-1</v>
      </c>
      <c r="AJ104" s="1">
        <f t="shared" si="59"/>
        <v>23668</v>
      </c>
      <c r="AK104" s="1">
        <f t="shared" si="60"/>
        <v>1</v>
      </c>
      <c r="AL104" s="5" t="str">
        <f t="shared" si="61"/>
        <v>Tue</v>
      </c>
      <c r="AM104">
        <v>1946</v>
      </c>
      <c r="AN104" s="1">
        <f t="shared" si="62"/>
        <v>24.25</v>
      </c>
      <c r="AO104" s="1">
        <f t="shared" si="63"/>
        <v>24</v>
      </c>
      <c r="AP104" s="1">
        <f t="shared" si="64"/>
        <v>35064</v>
      </c>
      <c r="AQ104">
        <v>7</v>
      </c>
      <c r="AR104" s="1">
        <f t="shared" si="65"/>
        <v>186</v>
      </c>
      <c r="AS104" s="1">
        <f t="shared" si="66"/>
        <v>-3</v>
      </c>
      <c r="AT104" s="1">
        <f t="shared" si="67"/>
        <v>-1</v>
      </c>
      <c r="AU104" s="1">
        <f t="shared" si="68"/>
        <v>-1</v>
      </c>
      <c r="AV104" s="1">
        <f t="shared" si="69"/>
        <v>0</v>
      </c>
      <c r="AW104" s="1">
        <f t="shared" si="70"/>
        <v>0</v>
      </c>
      <c r="AX104" s="1">
        <f t="shared" si="71"/>
        <v>181</v>
      </c>
      <c r="AY104">
        <v>1</v>
      </c>
      <c r="AZ104" s="1">
        <f t="shared" si="72"/>
        <v>2</v>
      </c>
      <c r="BA104" s="1">
        <f t="shared" si="73"/>
        <v>182</v>
      </c>
      <c r="BB104" s="1" t="b">
        <f t="shared" si="74"/>
        <v>0</v>
      </c>
      <c r="BC104" s="1">
        <f t="shared" si="75"/>
        <v>0</v>
      </c>
      <c r="BD104" s="1">
        <f t="shared" si="76"/>
        <v>35246</v>
      </c>
      <c r="BE104" s="1">
        <f t="shared" si="77"/>
        <v>-1</v>
      </c>
      <c r="BF104" s="1">
        <f t="shared" si="78"/>
        <v>35245</v>
      </c>
      <c r="BG104" s="1">
        <f t="shared" si="79"/>
        <v>0</v>
      </c>
      <c r="BH104" s="5" t="str">
        <f t="shared" si="80"/>
        <v>Mon</v>
      </c>
      <c r="BI104" t="s">
        <v>403</v>
      </c>
      <c r="BL104" t="s">
        <v>404</v>
      </c>
      <c r="BO104" t="s">
        <v>76</v>
      </c>
      <c r="BP104" t="s">
        <v>405</v>
      </c>
      <c r="BQ104" s="7">
        <f t="shared" si="83"/>
        <v>31.717808219178082</v>
      </c>
      <c r="BR104" s="7">
        <f t="shared" si="82"/>
        <v>57.717808219178082</v>
      </c>
    </row>
    <row r="105" spans="1:70">
      <c r="A105">
        <v>7</v>
      </c>
      <c r="B105" t="s">
        <v>354</v>
      </c>
      <c r="C105" t="s">
        <v>49</v>
      </c>
      <c r="D105" t="s">
        <v>36</v>
      </c>
      <c r="E105" t="s">
        <v>308</v>
      </c>
      <c r="F105" t="s">
        <v>406</v>
      </c>
      <c r="G105" s="3">
        <v>23</v>
      </c>
      <c r="H105" s="3">
        <v>5</v>
      </c>
      <c r="I105" s="2">
        <v>10</v>
      </c>
      <c r="J105" s="16">
        <f t="shared" si="42"/>
        <v>70</v>
      </c>
      <c r="K105" t="s">
        <v>28</v>
      </c>
      <c r="M105" t="s">
        <v>43</v>
      </c>
      <c r="N105" t="s">
        <v>79</v>
      </c>
      <c r="O105" t="s">
        <v>45</v>
      </c>
      <c r="P105" s="18">
        <v>0</v>
      </c>
      <c r="Q105" s="3">
        <v>1914</v>
      </c>
      <c r="R105" s="6">
        <f t="shared" si="43"/>
        <v>16.25</v>
      </c>
      <c r="S105" s="6">
        <f t="shared" si="44"/>
        <v>16</v>
      </c>
      <c r="T105" s="6">
        <f t="shared" si="45"/>
        <v>23376</v>
      </c>
      <c r="U105" s="3">
        <v>11</v>
      </c>
      <c r="V105" s="6">
        <f t="shared" si="46"/>
        <v>310</v>
      </c>
      <c r="W105" s="6">
        <f t="shared" si="47"/>
        <v>-3</v>
      </c>
      <c r="X105" s="6">
        <f t="shared" si="48"/>
        <v>-1</v>
      </c>
      <c r="Y105" s="6">
        <f t="shared" si="49"/>
        <v>-1</v>
      </c>
      <c r="Z105" s="6">
        <f t="shared" si="50"/>
        <v>-1</v>
      </c>
      <c r="AA105" s="6">
        <f t="shared" si="51"/>
        <v>0</v>
      </c>
      <c r="AB105" s="6">
        <f t="shared" si="52"/>
        <v>304</v>
      </c>
      <c r="AC105" s="3">
        <v>21</v>
      </c>
      <c r="AD105" s="1">
        <f t="shared" si="53"/>
        <v>2</v>
      </c>
      <c r="AE105" s="1">
        <f t="shared" si="54"/>
        <v>325</v>
      </c>
      <c r="AF105" s="1" t="b">
        <f t="shared" si="55"/>
        <v>0</v>
      </c>
      <c r="AG105" s="1">
        <f t="shared" si="56"/>
        <v>0</v>
      </c>
      <c r="AH105" s="1">
        <f t="shared" si="57"/>
        <v>23701</v>
      </c>
      <c r="AI105" s="1">
        <f t="shared" si="58"/>
        <v>-1</v>
      </c>
      <c r="AJ105" s="1">
        <f t="shared" si="59"/>
        <v>23700</v>
      </c>
      <c r="AK105" s="1">
        <f t="shared" si="60"/>
        <v>5</v>
      </c>
      <c r="AL105" s="5" t="str">
        <f t="shared" si="61"/>
        <v>Sat</v>
      </c>
      <c r="AM105">
        <v>1944</v>
      </c>
      <c r="AN105" s="1">
        <f t="shared" si="62"/>
        <v>23.75</v>
      </c>
      <c r="AO105" s="1">
        <f t="shared" si="63"/>
        <v>23</v>
      </c>
      <c r="AP105" s="1">
        <f t="shared" si="64"/>
        <v>34333</v>
      </c>
      <c r="AQ105">
        <v>11</v>
      </c>
      <c r="AR105" s="1">
        <f t="shared" si="65"/>
        <v>310</v>
      </c>
      <c r="AS105" s="1">
        <f t="shared" si="66"/>
        <v>-3</v>
      </c>
      <c r="AT105" s="1">
        <f t="shared" si="67"/>
        <v>-1</v>
      </c>
      <c r="AU105" s="1">
        <f t="shared" si="68"/>
        <v>-1</v>
      </c>
      <c r="AV105" s="1">
        <f t="shared" si="69"/>
        <v>-1</v>
      </c>
      <c r="AW105" s="1">
        <f t="shared" si="70"/>
        <v>0</v>
      </c>
      <c r="AX105" s="1">
        <f t="shared" si="71"/>
        <v>304</v>
      </c>
      <c r="AY105">
        <v>21</v>
      </c>
      <c r="AZ105" s="1">
        <f t="shared" si="72"/>
        <v>0</v>
      </c>
      <c r="BA105" s="1">
        <f t="shared" si="73"/>
        <v>325</v>
      </c>
      <c r="BB105" s="1" t="b">
        <f t="shared" si="74"/>
        <v>1</v>
      </c>
      <c r="BC105" s="1">
        <f t="shared" si="75"/>
        <v>1</v>
      </c>
      <c r="BD105" s="1">
        <f t="shared" si="76"/>
        <v>34659</v>
      </c>
      <c r="BE105" s="1">
        <f t="shared" si="77"/>
        <v>-1</v>
      </c>
      <c r="BF105" s="1">
        <f t="shared" si="78"/>
        <v>34658</v>
      </c>
      <c r="BG105" s="1">
        <f t="shared" si="79"/>
        <v>1</v>
      </c>
      <c r="BH105" s="5" t="str">
        <f t="shared" si="80"/>
        <v>Tue</v>
      </c>
      <c r="BI105" t="s">
        <v>302</v>
      </c>
      <c r="BL105" t="s">
        <v>407</v>
      </c>
      <c r="BO105" t="s">
        <v>76</v>
      </c>
      <c r="BP105" t="s">
        <v>408</v>
      </c>
      <c r="BQ105" s="7">
        <f t="shared" si="83"/>
        <v>30.021917808219179</v>
      </c>
      <c r="BR105" s="7">
        <f t="shared" si="82"/>
        <v>53.021917808219179</v>
      </c>
    </row>
    <row r="106" spans="1:70">
      <c r="A106">
        <v>18</v>
      </c>
      <c r="B106" t="s">
        <v>354</v>
      </c>
      <c r="C106" t="s">
        <v>49</v>
      </c>
      <c r="D106" t="s">
        <v>60</v>
      </c>
      <c r="F106" t="s">
        <v>409</v>
      </c>
      <c r="G106" s="3">
        <v>27</v>
      </c>
      <c r="H106" s="3">
        <v>5</v>
      </c>
      <c r="I106" s="2">
        <v>9</v>
      </c>
      <c r="J106" s="16">
        <f t="shared" si="42"/>
        <v>69</v>
      </c>
      <c r="K106" t="s">
        <v>28</v>
      </c>
      <c r="M106" t="s">
        <v>410</v>
      </c>
      <c r="N106" t="s">
        <v>79</v>
      </c>
      <c r="O106" t="s">
        <v>45</v>
      </c>
      <c r="P106" s="18">
        <v>0</v>
      </c>
      <c r="Q106" s="3">
        <v>1914</v>
      </c>
      <c r="R106" s="6">
        <f t="shared" si="43"/>
        <v>16.25</v>
      </c>
      <c r="S106" s="6">
        <f t="shared" si="44"/>
        <v>16</v>
      </c>
      <c r="T106" s="6">
        <f t="shared" si="45"/>
        <v>23376</v>
      </c>
      <c r="U106" s="3">
        <v>11</v>
      </c>
      <c r="V106" s="6">
        <f t="shared" si="46"/>
        <v>310</v>
      </c>
      <c r="W106" s="6">
        <f t="shared" si="47"/>
        <v>-3</v>
      </c>
      <c r="X106" s="6">
        <f t="shared" si="48"/>
        <v>-1</v>
      </c>
      <c r="Y106" s="6">
        <f t="shared" si="49"/>
        <v>-1</v>
      </c>
      <c r="Z106" s="6">
        <f t="shared" si="50"/>
        <v>-1</v>
      </c>
      <c r="AA106" s="6">
        <f t="shared" si="51"/>
        <v>0</v>
      </c>
      <c r="AB106" s="6">
        <f t="shared" si="52"/>
        <v>304</v>
      </c>
      <c r="AC106" s="3">
        <v>29</v>
      </c>
      <c r="AD106" s="1">
        <f t="shared" si="53"/>
        <v>2</v>
      </c>
      <c r="AE106" s="1">
        <f t="shared" si="54"/>
        <v>333</v>
      </c>
      <c r="AF106" s="1" t="b">
        <f t="shared" si="55"/>
        <v>0</v>
      </c>
      <c r="AG106" s="1">
        <f t="shared" si="56"/>
        <v>0</v>
      </c>
      <c r="AH106" s="1">
        <f t="shared" si="57"/>
        <v>23709</v>
      </c>
      <c r="AI106" s="1">
        <f t="shared" si="58"/>
        <v>-1</v>
      </c>
      <c r="AJ106" s="1">
        <f t="shared" si="59"/>
        <v>23708</v>
      </c>
      <c r="AK106" s="1">
        <f t="shared" si="60"/>
        <v>6</v>
      </c>
      <c r="AL106" s="5" t="str">
        <f t="shared" si="61"/>
        <v>Sun</v>
      </c>
      <c r="AM106">
        <v>1946</v>
      </c>
      <c r="AN106" s="1">
        <f t="shared" si="62"/>
        <v>24.25</v>
      </c>
      <c r="AO106" s="1">
        <f t="shared" si="63"/>
        <v>24</v>
      </c>
      <c r="AP106" s="1">
        <f t="shared" si="64"/>
        <v>35064</v>
      </c>
      <c r="AQ106">
        <v>4</v>
      </c>
      <c r="AR106" s="1">
        <f t="shared" si="65"/>
        <v>93</v>
      </c>
      <c r="AS106" s="1">
        <f t="shared" si="66"/>
        <v>-3</v>
      </c>
      <c r="AT106" s="1">
        <f t="shared" si="67"/>
        <v>0</v>
      </c>
      <c r="AU106" s="1">
        <f t="shared" si="68"/>
        <v>0</v>
      </c>
      <c r="AV106" s="1">
        <f t="shared" si="69"/>
        <v>0</v>
      </c>
      <c r="AW106" s="1">
        <f t="shared" si="70"/>
        <v>0</v>
      </c>
      <c r="AX106" s="1">
        <f t="shared" si="71"/>
        <v>90</v>
      </c>
      <c r="AY106">
        <v>5</v>
      </c>
      <c r="AZ106" s="1">
        <f t="shared" si="72"/>
        <v>2</v>
      </c>
      <c r="BA106" s="1">
        <f t="shared" si="73"/>
        <v>95</v>
      </c>
      <c r="BB106" s="1" t="b">
        <f t="shared" si="74"/>
        <v>0</v>
      </c>
      <c r="BC106" s="1">
        <f t="shared" si="75"/>
        <v>0</v>
      </c>
      <c r="BD106" s="1">
        <f t="shared" si="76"/>
        <v>35159</v>
      </c>
      <c r="BE106" s="1">
        <f t="shared" si="77"/>
        <v>-1</v>
      </c>
      <c r="BF106" s="1">
        <f t="shared" si="78"/>
        <v>35158</v>
      </c>
      <c r="BG106" s="1">
        <f t="shared" si="79"/>
        <v>4</v>
      </c>
      <c r="BH106" s="5" t="str">
        <f t="shared" si="80"/>
        <v>Fri</v>
      </c>
      <c r="BI106" t="s">
        <v>302</v>
      </c>
      <c r="BL106" t="s">
        <v>411</v>
      </c>
      <c r="BO106" t="s">
        <v>76</v>
      </c>
      <c r="BP106" t="s">
        <v>412</v>
      </c>
      <c r="BQ106" s="7">
        <f t="shared" si="83"/>
        <v>31.36986301369863</v>
      </c>
      <c r="BR106" s="7">
        <f t="shared" si="82"/>
        <v>58.369863013698634</v>
      </c>
    </row>
    <row r="107" spans="1:70">
      <c r="A107">
        <v>3</v>
      </c>
      <c r="C107" t="s">
        <v>49</v>
      </c>
      <c r="D107" t="s">
        <v>36</v>
      </c>
      <c r="F107" t="s">
        <v>413</v>
      </c>
      <c r="G107" s="3">
        <v>25</v>
      </c>
      <c r="H107" s="3">
        <v>5</v>
      </c>
      <c r="I107" s="2">
        <v>9</v>
      </c>
      <c r="J107" s="16">
        <f t="shared" si="42"/>
        <v>69</v>
      </c>
      <c r="K107" t="s">
        <v>28</v>
      </c>
      <c r="L107" s="3">
        <v>2</v>
      </c>
      <c r="M107" t="s">
        <v>414</v>
      </c>
      <c r="N107" t="s">
        <v>415</v>
      </c>
      <c r="O107" t="s">
        <v>116</v>
      </c>
      <c r="P107" s="18">
        <v>25</v>
      </c>
      <c r="Q107" s="3">
        <v>1919</v>
      </c>
      <c r="R107" s="6">
        <f t="shared" si="43"/>
        <v>17.5</v>
      </c>
      <c r="S107" s="6">
        <f t="shared" si="44"/>
        <v>17</v>
      </c>
      <c r="T107" s="6">
        <f t="shared" si="45"/>
        <v>25202</v>
      </c>
      <c r="U107" s="3">
        <v>7</v>
      </c>
      <c r="V107" s="6">
        <f t="shared" si="46"/>
        <v>186</v>
      </c>
      <c r="W107" s="6">
        <f t="shared" si="47"/>
        <v>-3</v>
      </c>
      <c r="X107" s="6">
        <f t="shared" si="48"/>
        <v>-1</v>
      </c>
      <c r="Y107" s="6">
        <f t="shared" si="49"/>
        <v>-1</v>
      </c>
      <c r="Z107" s="6">
        <f t="shared" si="50"/>
        <v>0</v>
      </c>
      <c r="AA107" s="6">
        <f t="shared" si="51"/>
        <v>0</v>
      </c>
      <c r="AB107" s="6">
        <f t="shared" si="52"/>
        <v>181</v>
      </c>
      <c r="AC107" s="3">
        <v>26</v>
      </c>
      <c r="AD107" s="1">
        <f t="shared" si="53"/>
        <v>3</v>
      </c>
      <c r="AE107" s="1">
        <f t="shared" si="54"/>
        <v>207</v>
      </c>
      <c r="AF107" s="1" t="b">
        <f t="shared" si="55"/>
        <v>0</v>
      </c>
      <c r="AG107" s="1">
        <f t="shared" si="56"/>
        <v>0</v>
      </c>
      <c r="AH107" s="1">
        <f t="shared" si="57"/>
        <v>25409</v>
      </c>
      <c r="AI107" s="1">
        <f t="shared" si="58"/>
        <v>-1</v>
      </c>
      <c r="AJ107" s="1">
        <f t="shared" si="59"/>
        <v>25408</v>
      </c>
      <c r="AK107" s="1">
        <f t="shared" si="60"/>
        <v>5</v>
      </c>
      <c r="AL107" s="5" t="str">
        <f t="shared" si="61"/>
        <v>Sat</v>
      </c>
      <c r="AM107">
        <v>1920</v>
      </c>
      <c r="AN107" s="1">
        <f t="shared" si="62"/>
        <v>17.75</v>
      </c>
      <c r="AO107" s="1">
        <f t="shared" si="63"/>
        <v>17</v>
      </c>
      <c r="AP107" s="1">
        <f t="shared" si="64"/>
        <v>25567</v>
      </c>
      <c r="AQ107">
        <v>12</v>
      </c>
      <c r="AR107" s="1">
        <f t="shared" si="65"/>
        <v>341</v>
      </c>
      <c r="AS107" s="1">
        <f t="shared" si="66"/>
        <v>-3</v>
      </c>
      <c r="AT107" s="1">
        <f t="shared" si="67"/>
        <v>-1</v>
      </c>
      <c r="AU107" s="1">
        <f t="shared" si="68"/>
        <v>-1</v>
      </c>
      <c r="AV107" s="1">
        <f t="shared" si="69"/>
        <v>-1</v>
      </c>
      <c r="AW107" s="1">
        <f t="shared" si="70"/>
        <v>-1</v>
      </c>
      <c r="AX107" s="1">
        <f t="shared" si="71"/>
        <v>334</v>
      </c>
      <c r="AY107">
        <v>7</v>
      </c>
      <c r="AZ107" s="1">
        <f t="shared" si="72"/>
        <v>0</v>
      </c>
      <c r="BA107" s="1">
        <f t="shared" si="73"/>
        <v>341</v>
      </c>
      <c r="BB107" s="1" t="b">
        <f t="shared" si="74"/>
        <v>1</v>
      </c>
      <c r="BC107" s="1">
        <f t="shared" si="75"/>
        <v>1</v>
      </c>
      <c r="BD107" s="1">
        <f t="shared" si="76"/>
        <v>25909</v>
      </c>
      <c r="BE107" s="1">
        <f t="shared" si="77"/>
        <v>-1</v>
      </c>
      <c r="BF107" s="1">
        <f t="shared" si="78"/>
        <v>25908</v>
      </c>
      <c r="BG107" s="1">
        <f t="shared" si="79"/>
        <v>1</v>
      </c>
      <c r="BH107" s="5" t="str">
        <f t="shared" si="80"/>
        <v>Tue</v>
      </c>
      <c r="BI107" t="s">
        <v>416</v>
      </c>
      <c r="BL107" t="s">
        <v>417</v>
      </c>
      <c r="BO107" t="s">
        <v>34</v>
      </c>
      <c r="BP107" t="s">
        <v>420</v>
      </c>
      <c r="BQ107" s="7">
        <f t="shared" si="83"/>
        <v>1.3698630136986301</v>
      </c>
      <c r="BR107" s="7">
        <f t="shared" si="82"/>
        <v>26.36986301369863</v>
      </c>
    </row>
    <row r="108" spans="1:70">
      <c r="A108">
        <v>12</v>
      </c>
      <c r="C108" t="s">
        <v>49</v>
      </c>
      <c r="D108" t="s">
        <v>107</v>
      </c>
      <c r="F108" t="s">
        <v>418</v>
      </c>
      <c r="G108" s="3">
        <v>27</v>
      </c>
      <c r="H108" s="3">
        <v>5</v>
      </c>
      <c r="I108" s="2">
        <v>9</v>
      </c>
      <c r="J108" s="16">
        <f t="shared" si="42"/>
        <v>69</v>
      </c>
      <c r="K108" t="s">
        <v>28</v>
      </c>
      <c r="L108" s="3">
        <v>0</v>
      </c>
      <c r="M108" t="s">
        <v>159</v>
      </c>
      <c r="N108" t="s">
        <v>99</v>
      </c>
      <c r="O108" t="s">
        <v>45</v>
      </c>
      <c r="P108" s="18">
        <v>5</v>
      </c>
      <c r="Q108" s="3">
        <v>1919</v>
      </c>
      <c r="R108" s="6">
        <f t="shared" si="43"/>
        <v>17.5</v>
      </c>
      <c r="S108" s="6">
        <f t="shared" si="44"/>
        <v>17</v>
      </c>
      <c r="T108" s="6">
        <f t="shared" si="45"/>
        <v>25202</v>
      </c>
      <c r="U108" s="3">
        <v>7</v>
      </c>
      <c r="V108" s="6">
        <f t="shared" si="46"/>
        <v>186</v>
      </c>
      <c r="W108" s="6">
        <f t="shared" si="47"/>
        <v>-3</v>
      </c>
      <c r="X108" s="6">
        <f t="shared" si="48"/>
        <v>-1</v>
      </c>
      <c r="Y108" s="6">
        <f t="shared" si="49"/>
        <v>-1</v>
      </c>
      <c r="Z108" s="6">
        <f t="shared" si="50"/>
        <v>0</v>
      </c>
      <c r="AA108" s="6">
        <f t="shared" si="51"/>
        <v>0</v>
      </c>
      <c r="AB108" s="6">
        <f t="shared" si="52"/>
        <v>181</v>
      </c>
      <c r="AC108" s="3">
        <v>26</v>
      </c>
      <c r="AD108" s="1">
        <f t="shared" si="53"/>
        <v>3</v>
      </c>
      <c r="AE108" s="1">
        <f t="shared" si="54"/>
        <v>207</v>
      </c>
      <c r="AF108" s="1" t="b">
        <f t="shared" si="55"/>
        <v>0</v>
      </c>
      <c r="AG108" s="1">
        <f t="shared" si="56"/>
        <v>0</v>
      </c>
      <c r="AH108" s="1">
        <f t="shared" si="57"/>
        <v>25409</v>
      </c>
      <c r="AI108" s="1">
        <f t="shared" si="58"/>
        <v>-1</v>
      </c>
      <c r="AJ108" s="1">
        <f t="shared" si="59"/>
        <v>25408</v>
      </c>
      <c r="AK108" s="1">
        <f t="shared" si="60"/>
        <v>5</v>
      </c>
      <c r="AL108" s="5" t="str">
        <f t="shared" si="61"/>
        <v>Sat</v>
      </c>
      <c r="AM108">
        <v>1927</v>
      </c>
      <c r="AN108" s="1">
        <f t="shared" si="62"/>
        <v>19.5</v>
      </c>
      <c r="AO108" s="1">
        <f t="shared" si="63"/>
        <v>19</v>
      </c>
      <c r="AP108" s="1">
        <f t="shared" si="64"/>
        <v>28124</v>
      </c>
      <c r="AQ108">
        <v>10</v>
      </c>
      <c r="AR108" s="1">
        <f t="shared" si="65"/>
        <v>279</v>
      </c>
      <c r="AS108" s="1">
        <f t="shared" si="66"/>
        <v>-3</v>
      </c>
      <c r="AT108" s="1">
        <f t="shared" si="67"/>
        <v>-1</v>
      </c>
      <c r="AU108" s="1">
        <f t="shared" si="68"/>
        <v>-1</v>
      </c>
      <c r="AV108" s="1">
        <f t="shared" si="69"/>
        <v>-1</v>
      </c>
      <c r="AW108" s="1">
        <f t="shared" si="70"/>
        <v>0</v>
      </c>
      <c r="AX108" s="1">
        <f t="shared" si="71"/>
        <v>273</v>
      </c>
      <c r="AY108">
        <v>27</v>
      </c>
      <c r="AZ108" s="1">
        <f t="shared" si="72"/>
        <v>3</v>
      </c>
      <c r="BA108" s="1">
        <f t="shared" si="73"/>
        <v>300</v>
      </c>
      <c r="BB108" s="1" t="b">
        <f t="shared" si="74"/>
        <v>0</v>
      </c>
      <c r="BC108" s="1">
        <f t="shared" si="75"/>
        <v>0</v>
      </c>
      <c r="BD108" s="1">
        <f t="shared" si="76"/>
        <v>28424</v>
      </c>
      <c r="BE108" s="1">
        <f t="shared" si="77"/>
        <v>-1</v>
      </c>
      <c r="BF108" s="1">
        <f t="shared" si="78"/>
        <v>28423</v>
      </c>
      <c r="BG108" s="1">
        <f t="shared" si="79"/>
        <v>3</v>
      </c>
      <c r="BH108" s="5" t="str">
        <f t="shared" si="80"/>
        <v>Thu</v>
      </c>
      <c r="BI108" t="s">
        <v>419</v>
      </c>
      <c r="BL108" t="s">
        <v>34</v>
      </c>
      <c r="BO108" t="s">
        <v>34</v>
      </c>
      <c r="BP108" t="s">
        <v>421</v>
      </c>
      <c r="BQ108" s="7">
        <f t="shared" si="83"/>
        <v>8.2602739726027394</v>
      </c>
      <c r="BR108" s="7">
        <f t="shared" si="82"/>
        <v>35.260273972602739</v>
      </c>
    </row>
    <row r="109" spans="1:70">
      <c r="A109">
        <v>10</v>
      </c>
      <c r="C109" t="s">
        <v>49</v>
      </c>
      <c r="D109" t="s">
        <v>60</v>
      </c>
      <c r="E109" t="s">
        <v>236</v>
      </c>
      <c r="F109" t="s">
        <v>422</v>
      </c>
      <c r="G109" s="3">
        <v>24</v>
      </c>
      <c r="H109" s="3">
        <v>5</v>
      </c>
      <c r="I109" s="2">
        <v>9.5</v>
      </c>
      <c r="J109" s="16">
        <f t="shared" si="42"/>
        <v>69.5</v>
      </c>
      <c r="K109" t="s">
        <v>28</v>
      </c>
      <c r="L109" s="3">
        <v>2</v>
      </c>
      <c r="M109" t="s">
        <v>423</v>
      </c>
      <c r="N109" t="s">
        <v>372</v>
      </c>
      <c r="O109" t="s">
        <v>177</v>
      </c>
      <c r="P109" s="18">
        <v>34</v>
      </c>
      <c r="Q109" s="3">
        <v>1922</v>
      </c>
      <c r="R109" s="6">
        <f t="shared" si="43"/>
        <v>18.25</v>
      </c>
      <c r="S109" s="6">
        <f t="shared" si="44"/>
        <v>18</v>
      </c>
      <c r="T109" s="6">
        <f t="shared" si="45"/>
        <v>26298</v>
      </c>
      <c r="U109" s="3">
        <v>11</v>
      </c>
      <c r="V109" s="6">
        <f t="shared" si="46"/>
        <v>310</v>
      </c>
      <c r="W109" s="6">
        <f t="shared" si="47"/>
        <v>-3</v>
      </c>
      <c r="X109" s="6">
        <f t="shared" si="48"/>
        <v>-1</v>
      </c>
      <c r="Y109" s="6">
        <f t="shared" si="49"/>
        <v>-1</v>
      </c>
      <c r="Z109" s="6">
        <f t="shared" si="50"/>
        <v>-1</v>
      </c>
      <c r="AA109" s="6">
        <f t="shared" si="51"/>
        <v>0</v>
      </c>
      <c r="AB109" s="6">
        <f t="shared" si="52"/>
        <v>304</v>
      </c>
      <c r="AC109" s="3">
        <v>10</v>
      </c>
      <c r="AD109" s="1">
        <f t="shared" si="53"/>
        <v>2</v>
      </c>
      <c r="AE109" s="1">
        <f t="shared" si="54"/>
        <v>314</v>
      </c>
      <c r="AF109" s="1" t="b">
        <f t="shared" si="55"/>
        <v>0</v>
      </c>
      <c r="AG109" s="1">
        <f t="shared" si="56"/>
        <v>0</v>
      </c>
      <c r="AH109" s="1">
        <f t="shared" si="57"/>
        <v>26612</v>
      </c>
      <c r="AI109" s="1">
        <f t="shared" si="58"/>
        <v>-1</v>
      </c>
      <c r="AJ109" s="1">
        <f t="shared" si="59"/>
        <v>26611</v>
      </c>
      <c r="AK109" s="1">
        <f t="shared" si="60"/>
        <v>4</v>
      </c>
      <c r="AL109" s="5" t="str">
        <f t="shared" si="61"/>
        <v>Fri</v>
      </c>
      <c r="AM109">
        <v>1945</v>
      </c>
      <c r="AN109" s="1">
        <f t="shared" si="62"/>
        <v>24</v>
      </c>
      <c r="AO109" s="1">
        <f t="shared" si="63"/>
        <v>24</v>
      </c>
      <c r="AP109" s="1">
        <f t="shared" si="64"/>
        <v>34699</v>
      </c>
      <c r="AQ109">
        <v>5</v>
      </c>
      <c r="AR109" s="1">
        <f t="shared" si="65"/>
        <v>124</v>
      </c>
      <c r="AS109" s="1">
        <f t="shared" si="66"/>
        <v>-3</v>
      </c>
      <c r="AT109" s="1">
        <f t="shared" si="67"/>
        <v>-1</v>
      </c>
      <c r="AU109" s="1">
        <f t="shared" si="68"/>
        <v>0</v>
      </c>
      <c r="AV109" s="1">
        <f t="shared" si="69"/>
        <v>0</v>
      </c>
      <c r="AW109" s="1">
        <f t="shared" si="70"/>
        <v>0</v>
      </c>
      <c r="AX109" s="1">
        <f t="shared" si="71"/>
        <v>120</v>
      </c>
      <c r="AY109">
        <v>1</v>
      </c>
      <c r="AZ109" s="1">
        <f t="shared" si="72"/>
        <v>1</v>
      </c>
      <c r="BA109" s="1">
        <f t="shared" si="73"/>
        <v>121</v>
      </c>
      <c r="BB109" s="1" t="b">
        <f t="shared" si="74"/>
        <v>0</v>
      </c>
      <c r="BC109" s="1">
        <f t="shared" si="75"/>
        <v>0</v>
      </c>
      <c r="BD109" s="1">
        <f t="shared" si="76"/>
        <v>34820</v>
      </c>
      <c r="BE109" s="1">
        <f t="shared" si="77"/>
        <v>-1</v>
      </c>
      <c r="BF109" s="1">
        <f t="shared" si="78"/>
        <v>34819</v>
      </c>
      <c r="BG109" s="1">
        <f t="shared" si="79"/>
        <v>1</v>
      </c>
      <c r="BH109" s="5" t="str">
        <f t="shared" si="80"/>
        <v>Tue</v>
      </c>
      <c r="BL109" t="s">
        <v>424</v>
      </c>
      <c r="BO109" t="s">
        <v>76</v>
      </c>
      <c r="BQ109" s="7">
        <f t="shared" si="83"/>
        <v>22.487671232876714</v>
      </c>
      <c r="BR109" s="7">
        <f t="shared" si="82"/>
        <v>46.487671232876714</v>
      </c>
    </row>
    <row r="110" spans="1:70">
      <c r="A110">
        <v>15</v>
      </c>
      <c r="C110" t="s">
        <v>49</v>
      </c>
      <c r="D110" t="s">
        <v>102</v>
      </c>
      <c r="F110" t="s">
        <v>425</v>
      </c>
      <c r="G110" s="3">
        <v>22</v>
      </c>
      <c r="H110" s="3">
        <v>5</v>
      </c>
      <c r="I110" s="2">
        <v>11.5</v>
      </c>
      <c r="J110" s="16">
        <f t="shared" si="42"/>
        <v>71.5</v>
      </c>
      <c r="K110" t="s">
        <v>38</v>
      </c>
      <c r="M110" t="s">
        <v>426</v>
      </c>
      <c r="N110" t="s">
        <v>158</v>
      </c>
      <c r="O110" t="s">
        <v>116</v>
      </c>
      <c r="P110" s="18">
        <v>78</v>
      </c>
      <c r="Q110" s="3">
        <v>1922</v>
      </c>
      <c r="R110" s="6">
        <f t="shared" si="43"/>
        <v>18.25</v>
      </c>
      <c r="S110" s="6">
        <f t="shared" si="44"/>
        <v>18</v>
      </c>
      <c r="T110" s="6">
        <f t="shared" si="45"/>
        <v>26298</v>
      </c>
      <c r="U110" s="3">
        <v>12</v>
      </c>
      <c r="V110" s="6">
        <f t="shared" si="46"/>
        <v>341</v>
      </c>
      <c r="W110" s="6">
        <f t="shared" si="47"/>
        <v>-3</v>
      </c>
      <c r="X110" s="6">
        <f t="shared" si="48"/>
        <v>-1</v>
      </c>
      <c r="Y110" s="6">
        <f t="shared" si="49"/>
        <v>-1</v>
      </c>
      <c r="Z110" s="6">
        <f t="shared" si="50"/>
        <v>-1</v>
      </c>
      <c r="AA110" s="6">
        <f t="shared" si="51"/>
        <v>-1</v>
      </c>
      <c r="AB110" s="6">
        <f t="shared" si="52"/>
        <v>334</v>
      </c>
      <c r="AC110" s="3">
        <v>2</v>
      </c>
      <c r="AD110" s="1">
        <f t="shared" si="53"/>
        <v>2</v>
      </c>
      <c r="AE110" s="1">
        <f t="shared" si="54"/>
        <v>336</v>
      </c>
      <c r="AF110" s="1" t="b">
        <f t="shared" si="55"/>
        <v>0</v>
      </c>
      <c r="AG110" s="1">
        <f t="shared" si="56"/>
        <v>0</v>
      </c>
      <c r="AH110" s="1">
        <f t="shared" si="57"/>
        <v>26634</v>
      </c>
      <c r="AI110" s="1">
        <f t="shared" si="58"/>
        <v>-1</v>
      </c>
      <c r="AJ110" s="1">
        <f t="shared" si="59"/>
        <v>26633</v>
      </c>
      <c r="AK110" s="1">
        <f t="shared" si="60"/>
        <v>5</v>
      </c>
      <c r="AL110" s="5" t="str">
        <f t="shared" si="61"/>
        <v>Sat</v>
      </c>
      <c r="AM110">
        <v>1924</v>
      </c>
      <c r="AN110" s="1">
        <f t="shared" si="62"/>
        <v>18.75</v>
      </c>
      <c r="AO110" s="1">
        <f t="shared" si="63"/>
        <v>18</v>
      </c>
      <c r="AP110" s="1">
        <f t="shared" si="64"/>
        <v>27028</v>
      </c>
      <c r="AQ110">
        <v>4</v>
      </c>
      <c r="AR110" s="1">
        <f t="shared" si="65"/>
        <v>93</v>
      </c>
      <c r="AS110" s="1">
        <f t="shared" si="66"/>
        <v>-3</v>
      </c>
      <c r="AT110" s="1">
        <f t="shared" si="67"/>
        <v>0</v>
      </c>
      <c r="AU110" s="1">
        <f t="shared" si="68"/>
        <v>0</v>
      </c>
      <c r="AV110" s="1">
        <f t="shared" si="69"/>
        <v>0</v>
      </c>
      <c r="AW110" s="1">
        <f t="shared" si="70"/>
        <v>0</v>
      </c>
      <c r="AX110" s="1">
        <f t="shared" si="71"/>
        <v>90</v>
      </c>
      <c r="AY110">
        <v>28</v>
      </c>
      <c r="AZ110" s="1">
        <f t="shared" si="72"/>
        <v>0</v>
      </c>
      <c r="BA110" s="1">
        <f t="shared" si="73"/>
        <v>118</v>
      </c>
      <c r="BB110" s="1" t="b">
        <f t="shared" si="74"/>
        <v>1</v>
      </c>
      <c r="BC110" s="1">
        <f t="shared" si="75"/>
        <v>1</v>
      </c>
      <c r="BD110" s="1">
        <f t="shared" si="76"/>
        <v>27147</v>
      </c>
      <c r="BE110" s="1">
        <f t="shared" si="77"/>
        <v>-1</v>
      </c>
      <c r="BF110" s="1">
        <f t="shared" si="78"/>
        <v>27146</v>
      </c>
      <c r="BG110" s="1">
        <f t="shared" si="79"/>
        <v>0</v>
      </c>
      <c r="BH110" s="5" t="str">
        <f t="shared" si="80"/>
        <v>Mon</v>
      </c>
      <c r="BL110" t="s">
        <v>427</v>
      </c>
      <c r="BO110" t="s">
        <v>34</v>
      </c>
      <c r="BQ110" s="7">
        <f t="shared" si="83"/>
        <v>1.4054794520547946</v>
      </c>
      <c r="BR110" s="7">
        <f t="shared" si="82"/>
        <v>23.405479452054795</v>
      </c>
    </row>
    <row r="111" spans="1:70">
      <c r="A111">
        <v>15</v>
      </c>
      <c r="C111" t="s">
        <v>49</v>
      </c>
      <c r="D111" t="s">
        <v>428</v>
      </c>
      <c r="E111" t="s">
        <v>60</v>
      </c>
      <c r="F111" t="s">
        <v>429</v>
      </c>
      <c r="G111" s="3">
        <v>20</v>
      </c>
      <c r="H111" s="3">
        <v>5</v>
      </c>
      <c r="I111" s="2">
        <v>10.75</v>
      </c>
      <c r="J111" s="16">
        <f t="shared" si="42"/>
        <v>70.75</v>
      </c>
      <c r="K111" t="s">
        <v>38</v>
      </c>
      <c r="M111" t="s">
        <v>156</v>
      </c>
      <c r="N111" t="s">
        <v>355</v>
      </c>
      <c r="O111" t="s">
        <v>30</v>
      </c>
      <c r="P111" s="18">
        <v>47</v>
      </c>
      <c r="Q111" s="3">
        <v>1924</v>
      </c>
      <c r="R111" s="6">
        <f t="shared" si="43"/>
        <v>18.75</v>
      </c>
      <c r="S111" s="6">
        <f t="shared" si="44"/>
        <v>18</v>
      </c>
      <c r="T111" s="6">
        <f t="shared" si="45"/>
        <v>27028</v>
      </c>
      <c r="U111" s="3">
        <v>5</v>
      </c>
      <c r="V111" s="6">
        <f t="shared" si="46"/>
        <v>124</v>
      </c>
      <c r="W111" s="6">
        <f t="shared" si="47"/>
        <v>-3</v>
      </c>
      <c r="X111" s="6">
        <f t="shared" si="48"/>
        <v>-1</v>
      </c>
      <c r="Y111" s="6">
        <f t="shared" si="49"/>
        <v>0</v>
      </c>
      <c r="Z111" s="6">
        <f t="shared" si="50"/>
        <v>0</v>
      </c>
      <c r="AA111" s="6">
        <f t="shared" si="51"/>
        <v>0</v>
      </c>
      <c r="AB111" s="6">
        <f t="shared" si="52"/>
        <v>120</v>
      </c>
      <c r="AC111" s="3">
        <v>26</v>
      </c>
      <c r="AD111" s="1">
        <f t="shared" si="53"/>
        <v>0</v>
      </c>
      <c r="AE111" s="1">
        <f t="shared" si="54"/>
        <v>146</v>
      </c>
      <c r="AF111" s="1" t="b">
        <f t="shared" si="55"/>
        <v>1</v>
      </c>
      <c r="AG111" s="1">
        <f t="shared" si="56"/>
        <v>1</v>
      </c>
      <c r="AH111" s="1">
        <f t="shared" si="57"/>
        <v>27175</v>
      </c>
      <c r="AI111" s="1">
        <f t="shared" si="58"/>
        <v>-1</v>
      </c>
      <c r="AJ111" s="1">
        <f t="shared" si="59"/>
        <v>27174</v>
      </c>
      <c r="AK111" s="1">
        <f t="shared" si="60"/>
        <v>0</v>
      </c>
      <c r="AL111" s="5" t="str">
        <f t="shared" si="61"/>
        <v>Mon</v>
      </c>
      <c r="AM111">
        <v>1947</v>
      </c>
      <c r="AN111" s="1">
        <f t="shared" si="62"/>
        <v>24.5</v>
      </c>
      <c r="AO111" s="1">
        <f t="shared" si="63"/>
        <v>24</v>
      </c>
      <c r="AP111" s="1">
        <f t="shared" si="64"/>
        <v>35429</v>
      </c>
      <c r="AQ111">
        <v>12</v>
      </c>
      <c r="AR111" s="1">
        <f t="shared" si="65"/>
        <v>341</v>
      </c>
      <c r="AS111" s="1">
        <f t="shared" si="66"/>
        <v>-3</v>
      </c>
      <c r="AT111" s="1">
        <f t="shared" si="67"/>
        <v>-1</v>
      </c>
      <c r="AU111" s="1">
        <f t="shared" si="68"/>
        <v>-1</v>
      </c>
      <c r="AV111" s="1">
        <f t="shared" si="69"/>
        <v>-1</v>
      </c>
      <c r="AW111" s="1">
        <f t="shared" si="70"/>
        <v>-1</v>
      </c>
      <c r="AX111" s="1">
        <f t="shared" si="71"/>
        <v>334</v>
      </c>
      <c r="AY111">
        <v>31</v>
      </c>
      <c r="AZ111" s="1">
        <f t="shared" si="72"/>
        <v>3</v>
      </c>
      <c r="BA111" s="1">
        <f t="shared" si="73"/>
        <v>365</v>
      </c>
      <c r="BB111" s="1" t="b">
        <f t="shared" si="74"/>
        <v>0</v>
      </c>
      <c r="BC111" s="1">
        <f t="shared" si="75"/>
        <v>0</v>
      </c>
      <c r="BD111" s="1">
        <f t="shared" si="76"/>
        <v>35794</v>
      </c>
      <c r="BE111" s="1">
        <f t="shared" si="77"/>
        <v>-1</v>
      </c>
      <c r="BF111" s="1">
        <f t="shared" si="78"/>
        <v>35793</v>
      </c>
      <c r="BG111" s="1">
        <f t="shared" si="79"/>
        <v>2</v>
      </c>
      <c r="BH111" s="5" t="str">
        <f t="shared" si="80"/>
        <v>Wed</v>
      </c>
      <c r="BL111" t="s">
        <v>430</v>
      </c>
      <c r="BN111" t="s">
        <v>41</v>
      </c>
      <c r="BO111" t="s">
        <v>154</v>
      </c>
      <c r="BQ111" s="7">
        <f t="shared" si="83"/>
        <v>23.613698630136987</v>
      </c>
      <c r="BR111" s="7">
        <f t="shared" si="82"/>
        <v>43.613698630136987</v>
      </c>
    </row>
    <row r="112" spans="1:70">
      <c r="A112">
        <v>13</v>
      </c>
      <c r="C112" t="s">
        <v>49</v>
      </c>
      <c r="D112" t="s">
        <v>157</v>
      </c>
      <c r="E112" t="s">
        <v>160</v>
      </c>
      <c r="F112" t="s">
        <v>431</v>
      </c>
      <c r="G112" s="3">
        <v>21</v>
      </c>
      <c r="H112" s="3">
        <v>5</v>
      </c>
      <c r="I112" s="2">
        <v>10.5</v>
      </c>
      <c r="J112" s="16">
        <f t="shared" si="42"/>
        <v>70.5</v>
      </c>
      <c r="K112" t="s">
        <v>38</v>
      </c>
      <c r="M112" t="s">
        <v>156</v>
      </c>
      <c r="N112" t="s">
        <v>432</v>
      </c>
      <c r="O112" t="s">
        <v>433</v>
      </c>
      <c r="P112" s="18">
        <v>305</v>
      </c>
      <c r="Q112" s="3">
        <v>1924</v>
      </c>
      <c r="R112" s="6">
        <f t="shared" si="43"/>
        <v>18.75</v>
      </c>
      <c r="S112" s="6">
        <f t="shared" si="44"/>
        <v>18</v>
      </c>
      <c r="T112" s="6">
        <f t="shared" si="45"/>
        <v>27028</v>
      </c>
      <c r="U112" s="3">
        <v>10</v>
      </c>
      <c r="V112" s="6">
        <f t="shared" si="46"/>
        <v>279</v>
      </c>
      <c r="W112" s="6">
        <f t="shared" si="47"/>
        <v>-3</v>
      </c>
      <c r="X112" s="6">
        <f t="shared" si="48"/>
        <v>-1</v>
      </c>
      <c r="Y112" s="6">
        <f t="shared" si="49"/>
        <v>-1</v>
      </c>
      <c r="Z112" s="6">
        <f t="shared" si="50"/>
        <v>-1</v>
      </c>
      <c r="AA112" s="6">
        <f t="shared" si="51"/>
        <v>0</v>
      </c>
      <c r="AB112" s="6">
        <f t="shared" si="52"/>
        <v>273</v>
      </c>
      <c r="AC112" s="3">
        <v>25</v>
      </c>
      <c r="AD112" s="1">
        <f t="shared" si="53"/>
        <v>0</v>
      </c>
      <c r="AE112" s="1">
        <f t="shared" si="54"/>
        <v>298</v>
      </c>
      <c r="AF112" s="1" t="b">
        <f t="shared" si="55"/>
        <v>1</v>
      </c>
      <c r="AG112" s="1">
        <f t="shared" si="56"/>
        <v>1</v>
      </c>
      <c r="AH112" s="1">
        <f t="shared" si="57"/>
        <v>27327</v>
      </c>
      <c r="AI112" s="1">
        <f t="shared" si="58"/>
        <v>-1</v>
      </c>
      <c r="AJ112" s="1">
        <f t="shared" si="59"/>
        <v>27326</v>
      </c>
      <c r="AK112" s="1">
        <f t="shared" si="60"/>
        <v>5</v>
      </c>
      <c r="AL112" s="5" t="str">
        <f t="shared" si="61"/>
        <v>Sat</v>
      </c>
      <c r="AM112">
        <v>1926</v>
      </c>
      <c r="AN112" s="1">
        <f t="shared" si="62"/>
        <v>19.25</v>
      </c>
      <c r="AO112" s="1">
        <f t="shared" si="63"/>
        <v>19</v>
      </c>
      <c r="AP112" s="1">
        <f t="shared" si="64"/>
        <v>27759</v>
      </c>
      <c r="AQ112">
        <v>6</v>
      </c>
      <c r="AR112" s="1">
        <f t="shared" si="65"/>
        <v>155</v>
      </c>
      <c r="AS112" s="1">
        <f t="shared" si="66"/>
        <v>-3</v>
      </c>
      <c r="AT112" s="1">
        <f t="shared" si="67"/>
        <v>-1</v>
      </c>
      <c r="AU112" s="1">
        <f t="shared" si="68"/>
        <v>0</v>
      </c>
      <c r="AV112" s="1">
        <f t="shared" si="69"/>
        <v>0</v>
      </c>
      <c r="AW112" s="1">
        <f t="shared" si="70"/>
        <v>0</v>
      </c>
      <c r="AX112" s="1">
        <f t="shared" si="71"/>
        <v>151</v>
      </c>
      <c r="AY112">
        <v>16</v>
      </c>
      <c r="AZ112" s="1">
        <f t="shared" si="72"/>
        <v>2</v>
      </c>
      <c r="BA112" s="1">
        <f t="shared" si="73"/>
        <v>167</v>
      </c>
      <c r="BB112" s="1" t="b">
        <f t="shared" si="74"/>
        <v>0</v>
      </c>
      <c r="BC112" s="1">
        <f t="shared" si="75"/>
        <v>0</v>
      </c>
      <c r="BD112" s="1">
        <f t="shared" si="76"/>
        <v>27926</v>
      </c>
      <c r="BE112" s="1">
        <f t="shared" si="77"/>
        <v>-1</v>
      </c>
      <c r="BF112" s="1">
        <f t="shared" si="78"/>
        <v>27925</v>
      </c>
      <c r="BG112" s="1">
        <f t="shared" si="79"/>
        <v>2</v>
      </c>
      <c r="BH112" s="5" t="str">
        <f t="shared" si="80"/>
        <v>Wed</v>
      </c>
      <c r="BL112" t="s">
        <v>434</v>
      </c>
      <c r="BO112" t="s">
        <v>68</v>
      </c>
      <c r="BQ112" s="7">
        <f t="shared" si="83"/>
        <v>1.6410958904109589</v>
      </c>
      <c r="BR112" s="7">
        <f t="shared" si="82"/>
        <v>22.641095890410959</v>
      </c>
    </row>
    <row r="113" spans="1:70">
      <c r="A113">
        <v>6</v>
      </c>
      <c r="C113" t="s">
        <v>49</v>
      </c>
      <c r="D113" t="s">
        <v>383</v>
      </c>
      <c r="E113" t="s">
        <v>102</v>
      </c>
      <c r="F113" t="s">
        <v>230</v>
      </c>
      <c r="G113" s="3">
        <v>26</v>
      </c>
      <c r="H113" s="3">
        <v>6</v>
      </c>
      <c r="I113" s="2">
        <v>1.5</v>
      </c>
      <c r="J113" s="16">
        <f t="shared" si="42"/>
        <v>73.5</v>
      </c>
      <c r="K113" t="s">
        <v>38</v>
      </c>
      <c r="M113" t="s">
        <v>225</v>
      </c>
      <c r="N113" t="s">
        <v>79</v>
      </c>
      <c r="O113" t="s">
        <v>45</v>
      </c>
      <c r="P113" s="18">
        <v>0</v>
      </c>
      <c r="Q113" s="3">
        <v>1925</v>
      </c>
      <c r="R113" s="6">
        <f t="shared" si="43"/>
        <v>19</v>
      </c>
      <c r="S113" s="6">
        <f t="shared" si="44"/>
        <v>19</v>
      </c>
      <c r="T113" s="6">
        <f t="shared" si="45"/>
        <v>27394</v>
      </c>
      <c r="U113" s="3">
        <v>5</v>
      </c>
      <c r="V113" s="6">
        <f t="shared" si="46"/>
        <v>124</v>
      </c>
      <c r="W113" s="6">
        <f t="shared" si="47"/>
        <v>-3</v>
      </c>
      <c r="X113" s="6">
        <f t="shared" si="48"/>
        <v>-1</v>
      </c>
      <c r="Y113" s="6">
        <f t="shared" si="49"/>
        <v>0</v>
      </c>
      <c r="Z113" s="6">
        <f t="shared" si="50"/>
        <v>0</v>
      </c>
      <c r="AA113" s="6">
        <f t="shared" si="51"/>
        <v>0</v>
      </c>
      <c r="AB113" s="6">
        <f t="shared" si="52"/>
        <v>120</v>
      </c>
      <c r="AC113" s="3">
        <v>2</v>
      </c>
      <c r="AD113" s="1">
        <f t="shared" si="53"/>
        <v>1</v>
      </c>
      <c r="AE113" s="1">
        <f t="shared" si="54"/>
        <v>122</v>
      </c>
      <c r="AF113" s="1" t="b">
        <f t="shared" si="55"/>
        <v>0</v>
      </c>
      <c r="AG113" s="1">
        <f t="shared" si="56"/>
        <v>0</v>
      </c>
      <c r="AH113" s="1">
        <f t="shared" si="57"/>
        <v>27516</v>
      </c>
      <c r="AI113" s="1">
        <f t="shared" si="58"/>
        <v>-1</v>
      </c>
      <c r="AJ113" s="1">
        <f t="shared" si="59"/>
        <v>27515</v>
      </c>
      <c r="AK113" s="1">
        <f t="shared" si="60"/>
        <v>5</v>
      </c>
      <c r="AL113" s="5" t="str">
        <f t="shared" si="61"/>
        <v>Sat</v>
      </c>
      <c r="AM113">
        <v>1947</v>
      </c>
      <c r="AN113" s="1">
        <f t="shared" si="62"/>
        <v>24.5</v>
      </c>
      <c r="AO113" s="1">
        <f t="shared" si="63"/>
        <v>24</v>
      </c>
      <c r="AP113" s="1">
        <f t="shared" si="64"/>
        <v>35429</v>
      </c>
      <c r="AQ113">
        <v>12</v>
      </c>
      <c r="AR113" s="1">
        <f t="shared" si="65"/>
        <v>341</v>
      </c>
      <c r="AS113" s="1">
        <f t="shared" si="66"/>
        <v>-3</v>
      </c>
      <c r="AT113" s="1">
        <f t="shared" si="67"/>
        <v>-1</v>
      </c>
      <c r="AU113" s="1">
        <f t="shared" si="68"/>
        <v>-1</v>
      </c>
      <c r="AV113" s="1">
        <f t="shared" si="69"/>
        <v>-1</v>
      </c>
      <c r="AW113" s="1">
        <f t="shared" si="70"/>
        <v>-1</v>
      </c>
      <c r="AX113" s="1">
        <f t="shared" si="71"/>
        <v>334</v>
      </c>
      <c r="AY113">
        <v>31</v>
      </c>
      <c r="AZ113" s="1">
        <f t="shared" si="72"/>
        <v>3</v>
      </c>
      <c r="BA113" s="1">
        <f t="shared" si="73"/>
        <v>365</v>
      </c>
      <c r="BB113" s="1" t="b">
        <f t="shared" si="74"/>
        <v>0</v>
      </c>
      <c r="BC113" s="1">
        <f t="shared" si="75"/>
        <v>0</v>
      </c>
      <c r="BD113" s="1">
        <f t="shared" si="76"/>
        <v>35794</v>
      </c>
      <c r="BE113" s="1">
        <f t="shared" si="77"/>
        <v>-1</v>
      </c>
      <c r="BF113" s="1">
        <f t="shared" si="78"/>
        <v>35793</v>
      </c>
      <c r="BG113" s="1">
        <f t="shared" si="79"/>
        <v>2</v>
      </c>
      <c r="BH113" s="5" t="str">
        <f t="shared" si="80"/>
        <v>Wed</v>
      </c>
      <c r="BI113" t="s">
        <v>435</v>
      </c>
      <c r="BL113" t="s">
        <v>436</v>
      </c>
      <c r="BN113" t="s">
        <v>35</v>
      </c>
      <c r="BO113" t="s">
        <v>154</v>
      </c>
      <c r="BQ113" s="7">
        <f t="shared" si="83"/>
        <v>22.67945205479452</v>
      </c>
      <c r="BR113" s="7">
        <f t="shared" si="82"/>
        <v>48.679452054794524</v>
      </c>
    </row>
    <row r="114" spans="1:70">
      <c r="A114">
        <v>16</v>
      </c>
      <c r="C114" t="s">
        <v>49</v>
      </c>
      <c r="D114" t="s">
        <v>36</v>
      </c>
      <c r="E114" t="s">
        <v>107</v>
      </c>
      <c r="F114" t="s">
        <v>437</v>
      </c>
      <c r="G114" s="3">
        <v>24</v>
      </c>
      <c r="H114" s="3">
        <v>5</v>
      </c>
      <c r="I114" s="2">
        <v>9.5</v>
      </c>
      <c r="J114" s="16">
        <f t="shared" si="42"/>
        <v>69.5</v>
      </c>
      <c r="K114" t="s">
        <v>28</v>
      </c>
      <c r="L114" s="3">
        <v>1</v>
      </c>
      <c r="M114" t="s">
        <v>438</v>
      </c>
      <c r="N114" t="s">
        <v>439</v>
      </c>
      <c r="O114" t="s">
        <v>45</v>
      </c>
      <c r="P114" s="18">
        <v>2</v>
      </c>
      <c r="Q114" s="3">
        <v>1926</v>
      </c>
      <c r="R114" s="6">
        <f t="shared" si="43"/>
        <v>19.25</v>
      </c>
      <c r="S114" s="6">
        <f t="shared" si="44"/>
        <v>19</v>
      </c>
      <c r="T114" s="6">
        <f t="shared" si="45"/>
        <v>27759</v>
      </c>
      <c r="U114" s="3">
        <v>4</v>
      </c>
      <c r="V114" s="6">
        <f t="shared" si="46"/>
        <v>93</v>
      </c>
      <c r="W114" s="6">
        <f t="shared" si="47"/>
        <v>-3</v>
      </c>
      <c r="X114" s="6">
        <f t="shared" si="48"/>
        <v>0</v>
      </c>
      <c r="Y114" s="6">
        <f t="shared" si="49"/>
        <v>0</v>
      </c>
      <c r="Z114" s="6">
        <f t="shared" si="50"/>
        <v>0</v>
      </c>
      <c r="AA114" s="6">
        <f t="shared" si="51"/>
        <v>0</v>
      </c>
      <c r="AB114" s="6">
        <f t="shared" si="52"/>
        <v>90</v>
      </c>
      <c r="AC114" s="3">
        <v>3</v>
      </c>
      <c r="AD114" s="1">
        <f t="shared" si="53"/>
        <v>2</v>
      </c>
      <c r="AE114" s="1">
        <f t="shared" si="54"/>
        <v>93</v>
      </c>
      <c r="AF114" s="1" t="b">
        <f t="shared" si="55"/>
        <v>0</v>
      </c>
      <c r="AG114" s="1">
        <f t="shared" si="56"/>
        <v>0</v>
      </c>
      <c r="AH114" s="1">
        <f t="shared" si="57"/>
        <v>27852</v>
      </c>
      <c r="AI114" s="1">
        <f t="shared" si="58"/>
        <v>-1</v>
      </c>
      <c r="AJ114" s="1">
        <f t="shared" si="59"/>
        <v>27851</v>
      </c>
      <c r="AK114" s="1">
        <f t="shared" si="60"/>
        <v>5</v>
      </c>
      <c r="AL114" s="5" t="str">
        <f t="shared" si="61"/>
        <v>Sat</v>
      </c>
      <c r="AM114">
        <v>1938</v>
      </c>
      <c r="AN114" s="1">
        <f t="shared" si="62"/>
        <v>22.25</v>
      </c>
      <c r="AO114" s="1">
        <f t="shared" si="63"/>
        <v>22</v>
      </c>
      <c r="AP114" s="1">
        <f t="shared" si="64"/>
        <v>32142</v>
      </c>
      <c r="AQ114">
        <v>8</v>
      </c>
      <c r="AR114" s="1">
        <f t="shared" si="65"/>
        <v>217</v>
      </c>
      <c r="AS114" s="1">
        <f t="shared" si="66"/>
        <v>-3</v>
      </c>
      <c r="AT114" s="1">
        <f t="shared" si="67"/>
        <v>-1</v>
      </c>
      <c r="AU114" s="1">
        <f t="shared" si="68"/>
        <v>-1</v>
      </c>
      <c r="AV114" s="1">
        <f t="shared" si="69"/>
        <v>0</v>
      </c>
      <c r="AW114" s="1">
        <f t="shared" si="70"/>
        <v>0</v>
      </c>
      <c r="AX114" s="1">
        <f t="shared" si="71"/>
        <v>212</v>
      </c>
      <c r="AY114">
        <v>2</v>
      </c>
      <c r="AZ114" s="1">
        <f t="shared" si="72"/>
        <v>2</v>
      </c>
      <c r="BA114" s="1">
        <f t="shared" si="73"/>
        <v>214</v>
      </c>
      <c r="BB114" s="1" t="b">
        <f t="shared" si="74"/>
        <v>0</v>
      </c>
      <c r="BC114" s="1">
        <f t="shared" si="75"/>
        <v>0</v>
      </c>
      <c r="BD114" s="1">
        <f t="shared" si="76"/>
        <v>32356</v>
      </c>
      <c r="BE114" s="1">
        <f t="shared" si="77"/>
        <v>-1</v>
      </c>
      <c r="BF114" s="1">
        <f t="shared" si="78"/>
        <v>32355</v>
      </c>
      <c r="BG114" s="1">
        <f t="shared" si="79"/>
        <v>1</v>
      </c>
      <c r="BH114" s="5" t="str">
        <f t="shared" si="80"/>
        <v>Tue</v>
      </c>
      <c r="BL114" t="s">
        <v>434</v>
      </c>
      <c r="BO114" t="s">
        <v>68</v>
      </c>
      <c r="BQ114" s="7">
        <f t="shared" si="83"/>
        <v>12.33972602739726</v>
      </c>
      <c r="BR114" s="7">
        <f t="shared" si="82"/>
        <v>36.339726027397262</v>
      </c>
    </row>
    <row r="115" spans="1:70">
      <c r="A115">
        <v>7</v>
      </c>
      <c r="C115" t="s">
        <v>49</v>
      </c>
      <c r="D115" t="s">
        <v>50</v>
      </c>
      <c r="F115" t="s">
        <v>440</v>
      </c>
      <c r="G115" s="3">
        <v>23</v>
      </c>
      <c r="H115" s="3">
        <v>5</v>
      </c>
      <c r="I115" s="2">
        <v>9.5</v>
      </c>
      <c r="J115" s="16">
        <f t="shared" si="42"/>
        <v>69.5</v>
      </c>
      <c r="K115" t="s">
        <v>38</v>
      </c>
      <c r="M115" t="s">
        <v>369</v>
      </c>
      <c r="N115" t="s">
        <v>441</v>
      </c>
      <c r="O115" t="s">
        <v>116</v>
      </c>
      <c r="P115" s="18">
        <v>25</v>
      </c>
      <c r="Q115" s="3">
        <v>1926</v>
      </c>
      <c r="R115" s="6">
        <f t="shared" si="43"/>
        <v>19.25</v>
      </c>
      <c r="S115" s="6">
        <f t="shared" si="44"/>
        <v>19</v>
      </c>
      <c r="T115" s="6">
        <f t="shared" si="45"/>
        <v>27759</v>
      </c>
      <c r="U115" s="3">
        <v>5</v>
      </c>
      <c r="V115" s="6">
        <f t="shared" si="46"/>
        <v>124</v>
      </c>
      <c r="W115" s="6">
        <f t="shared" si="47"/>
        <v>-3</v>
      </c>
      <c r="X115" s="6">
        <f t="shared" si="48"/>
        <v>-1</v>
      </c>
      <c r="Y115" s="6">
        <f t="shared" si="49"/>
        <v>0</v>
      </c>
      <c r="Z115" s="6">
        <f t="shared" si="50"/>
        <v>0</v>
      </c>
      <c r="AA115" s="6">
        <f t="shared" si="51"/>
        <v>0</v>
      </c>
      <c r="AB115" s="6">
        <f t="shared" si="52"/>
        <v>120</v>
      </c>
      <c r="AC115" s="3">
        <v>10</v>
      </c>
      <c r="AD115" s="1">
        <f t="shared" si="53"/>
        <v>2</v>
      </c>
      <c r="AE115" s="1">
        <f t="shared" si="54"/>
        <v>130</v>
      </c>
      <c r="AF115" s="1" t="b">
        <f t="shared" si="55"/>
        <v>0</v>
      </c>
      <c r="AG115" s="1">
        <f t="shared" si="56"/>
        <v>0</v>
      </c>
      <c r="AH115" s="1">
        <f t="shared" si="57"/>
        <v>27889</v>
      </c>
      <c r="AI115" s="1">
        <f t="shared" si="58"/>
        <v>-1</v>
      </c>
      <c r="AJ115" s="1">
        <f t="shared" si="59"/>
        <v>27888</v>
      </c>
      <c r="AK115" s="1">
        <f t="shared" si="60"/>
        <v>0</v>
      </c>
      <c r="AL115" s="5" t="str">
        <f t="shared" si="61"/>
        <v>Mon</v>
      </c>
      <c r="AM115">
        <v>1947</v>
      </c>
      <c r="AN115" s="1">
        <f t="shared" si="62"/>
        <v>24.5</v>
      </c>
      <c r="AO115" s="1">
        <f t="shared" si="63"/>
        <v>24</v>
      </c>
      <c r="AP115" s="1">
        <f t="shared" si="64"/>
        <v>35429</v>
      </c>
      <c r="AQ115">
        <v>12</v>
      </c>
      <c r="AR115" s="1">
        <f t="shared" si="65"/>
        <v>341</v>
      </c>
      <c r="AS115" s="1">
        <f t="shared" si="66"/>
        <v>-3</v>
      </c>
      <c r="AT115" s="1">
        <f t="shared" si="67"/>
        <v>-1</v>
      </c>
      <c r="AU115" s="1">
        <f t="shared" si="68"/>
        <v>-1</v>
      </c>
      <c r="AV115" s="1">
        <f t="shared" si="69"/>
        <v>-1</v>
      </c>
      <c r="AW115" s="1">
        <f t="shared" si="70"/>
        <v>-1</v>
      </c>
      <c r="AX115" s="1">
        <f t="shared" si="71"/>
        <v>334</v>
      </c>
      <c r="AY115">
        <v>31</v>
      </c>
      <c r="AZ115" s="1">
        <f t="shared" si="72"/>
        <v>3</v>
      </c>
      <c r="BA115" s="1">
        <f t="shared" si="73"/>
        <v>365</v>
      </c>
      <c r="BB115" s="1" t="b">
        <f t="shared" si="74"/>
        <v>0</v>
      </c>
      <c r="BC115" s="1">
        <f t="shared" si="75"/>
        <v>0</v>
      </c>
      <c r="BD115" s="1">
        <f t="shared" si="76"/>
        <v>35794</v>
      </c>
      <c r="BE115" s="1">
        <f t="shared" si="77"/>
        <v>-1</v>
      </c>
      <c r="BF115" s="1">
        <f t="shared" si="78"/>
        <v>35793</v>
      </c>
      <c r="BG115" s="1">
        <f t="shared" si="79"/>
        <v>2</v>
      </c>
      <c r="BH115" s="5" t="str">
        <f t="shared" si="80"/>
        <v>Wed</v>
      </c>
      <c r="BL115" t="s">
        <v>442</v>
      </c>
      <c r="BN115" t="s">
        <v>41</v>
      </c>
      <c r="BO115" t="s">
        <v>154</v>
      </c>
      <c r="BQ115" s="7">
        <f t="shared" si="83"/>
        <v>21.657534246575342</v>
      </c>
      <c r="BR115" s="7">
        <f t="shared" si="82"/>
        <v>44.657534246575338</v>
      </c>
    </row>
    <row r="116" spans="1:70" ht="12" customHeight="1">
      <c r="A116">
        <v>15</v>
      </c>
      <c r="C116" t="s">
        <v>49</v>
      </c>
      <c r="D116" t="s">
        <v>443</v>
      </c>
      <c r="E116" t="s">
        <v>444</v>
      </c>
      <c r="F116" t="s">
        <v>445</v>
      </c>
      <c r="G116" s="3">
        <v>23</v>
      </c>
      <c r="H116" s="3">
        <v>5</v>
      </c>
      <c r="I116" s="2">
        <v>9.5</v>
      </c>
      <c r="J116" s="16">
        <f t="shared" si="42"/>
        <v>69.5</v>
      </c>
      <c r="K116" t="s">
        <v>38</v>
      </c>
      <c r="M116" t="s">
        <v>446</v>
      </c>
      <c r="N116" t="s">
        <v>447</v>
      </c>
      <c r="O116" t="s">
        <v>45</v>
      </c>
      <c r="P116" s="18">
        <v>12</v>
      </c>
      <c r="Q116" s="3">
        <v>1926</v>
      </c>
      <c r="R116" s="6">
        <f t="shared" si="43"/>
        <v>19.25</v>
      </c>
      <c r="S116" s="6">
        <f t="shared" si="44"/>
        <v>19</v>
      </c>
      <c r="T116" s="6">
        <f t="shared" si="45"/>
        <v>27759</v>
      </c>
      <c r="U116" s="3">
        <v>9</v>
      </c>
      <c r="V116" s="6">
        <f t="shared" si="46"/>
        <v>248</v>
      </c>
      <c r="W116" s="6">
        <f t="shared" si="47"/>
        <v>-3</v>
      </c>
      <c r="X116" s="6">
        <f t="shared" si="48"/>
        <v>-1</v>
      </c>
      <c r="Y116" s="6">
        <f t="shared" si="49"/>
        <v>-1</v>
      </c>
      <c r="Z116" s="6">
        <f t="shared" si="50"/>
        <v>0</v>
      </c>
      <c r="AA116" s="6">
        <f t="shared" si="51"/>
        <v>0</v>
      </c>
      <c r="AB116" s="6">
        <f t="shared" si="52"/>
        <v>243</v>
      </c>
      <c r="AC116" s="3">
        <v>4</v>
      </c>
      <c r="AD116" s="1">
        <f t="shared" si="53"/>
        <v>2</v>
      </c>
      <c r="AE116" s="1">
        <f t="shared" si="54"/>
        <v>247</v>
      </c>
      <c r="AF116" s="1" t="b">
        <f t="shared" si="55"/>
        <v>0</v>
      </c>
      <c r="AG116" s="1">
        <f t="shared" si="56"/>
        <v>0</v>
      </c>
      <c r="AH116" s="1">
        <f t="shared" si="57"/>
        <v>28006</v>
      </c>
      <c r="AI116" s="1">
        <f t="shared" si="58"/>
        <v>-1</v>
      </c>
      <c r="AJ116" s="1">
        <f t="shared" si="59"/>
        <v>28005</v>
      </c>
      <c r="AK116" s="1">
        <f t="shared" si="60"/>
        <v>5</v>
      </c>
      <c r="AL116" s="5" t="str">
        <f t="shared" si="61"/>
        <v>Sat</v>
      </c>
      <c r="AM116">
        <v>1929</v>
      </c>
      <c r="AN116" s="1">
        <f t="shared" si="62"/>
        <v>20</v>
      </c>
      <c r="AO116" s="1">
        <f t="shared" si="63"/>
        <v>20</v>
      </c>
      <c r="AP116" s="1">
        <f t="shared" si="64"/>
        <v>28855</v>
      </c>
      <c r="AQ116">
        <v>11</v>
      </c>
      <c r="AR116" s="1">
        <f t="shared" si="65"/>
        <v>310</v>
      </c>
      <c r="AS116" s="1">
        <f t="shared" si="66"/>
        <v>-3</v>
      </c>
      <c r="AT116" s="1">
        <f t="shared" si="67"/>
        <v>-1</v>
      </c>
      <c r="AU116" s="1">
        <f t="shared" si="68"/>
        <v>-1</v>
      </c>
      <c r="AV116" s="1">
        <f t="shared" si="69"/>
        <v>-1</v>
      </c>
      <c r="AW116" s="1">
        <f t="shared" si="70"/>
        <v>0</v>
      </c>
      <c r="AX116" s="1">
        <f t="shared" si="71"/>
        <v>304</v>
      </c>
      <c r="AY116">
        <v>8</v>
      </c>
      <c r="AZ116" s="1">
        <f t="shared" si="72"/>
        <v>1</v>
      </c>
      <c r="BA116" s="1">
        <f t="shared" si="73"/>
        <v>312</v>
      </c>
      <c r="BB116" s="1" t="b">
        <f t="shared" si="74"/>
        <v>0</v>
      </c>
      <c r="BC116" s="1">
        <f t="shared" si="75"/>
        <v>0</v>
      </c>
      <c r="BD116" s="1">
        <f t="shared" si="76"/>
        <v>29167</v>
      </c>
      <c r="BE116" s="1">
        <f t="shared" si="77"/>
        <v>-1</v>
      </c>
      <c r="BF116" s="1">
        <f t="shared" si="78"/>
        <v>29166</v>
      </c>
      <c r="BG116" s="1">
        <f t="shared" si="79"/>
        <v>4</v>
      </c>
      <c r="BH116" s="5" t="str">
        <f t="shared" si="80"/>
        <v>Fri</v>
      </c>
      <c r="BL116" t="s">
        <v>34</v>
      </c>
      <c r="BO116" t="s">
        <v>34</v>
      </c>
      <c r="BQ116" s="7">
        <f t="shared" si="83"/>
        <v>3.1808219178082191</v>
      </c>
      <c r="BR116" s="7">
        <f t="shared" si="82"/>
        <v>26.18082191780822</v>
      </c>
    </row>
    <row r="117" spans="1:70">
      <c r="A117">
        <v>12</v>
      </c>
      <c r="C117" t="s">
        <v>49</v>
      </c>
      <c r="D117" t="s">
        <v>50</v>
      </c>
      <c r="E117" t="s">
        <v>107</v>
      </c>
      <c r="F117" t="s">
        <v>448</v>
      </c>
      <c r="G117" s="3">
        <v>23.5</v>
      </c>
      <c r="H117" s="3">
        <v>5</v>
      </c>
      <c r="I117" s="2">
        <v>9</v>
      </c>
      <c r="J117" s="16">
        <f t="shared" si="42"/>
        <v>69</v>
      </c>
      <c r="K117" t="s">
        <v>38</v>
      </c>
      <c r="M117" t="s">
        <v>449</v>
      </c>
      <c r="N117" t="s">
        <v>306</v>
      </c>
      <c r="O117" t="s">
        <v>177</v>
      </c>
      <c r="P117" s="18">
        <v>17</v>
      </c>
      <c r="Q117" s="3">
        <v>1927</v>
      </c>
      <c r="R117" s="6">
        <f t="shared" si="43"/>
        <v>19.5</v>
      </c>
      <c r="S117" s="6">
        <f t="shared" si="44"/>
        <v>19</v>
      </c>
      <c r="T117" s="6">
        <f t="shared" si="45"/>
        <v>28124</v>
      </c>
      <c r="U117" s="3">
        <v>11</v>
      </c>
      <c r="V117" s="6">
        <f t="shared" si="46"/>
        <v>310</v>
      </c>
      <c r="W117" s="6">
        <f t="shared" si="47"/>
        <v>-3</v>
      </c>
      <c r="X117" s="6">
        <f t="shared" si="48"/>
        <v>-1</v>
      </c>
      <c r="Y117" s="6">
        <f t="shared" si="49"/>
        <v>-1</v>
      </c>
      <c r="Z117" s="6">
        <f t="shared" si="50"/>
        <v>-1</v>
      </c>
      <c r="AA117" s="6">
        <f t="shared" si="51"/>
        <v>0</v>
      </c>
      <c r="AB117" s="6">
        <f t="shared" si="52"/>
        <v>304</v>
      </c>
      <c r="AC117" s="3">
        <v>5</v>
      </c>
      <c r="AD117" s="1">
        <f t="shared" si="53"/>
        <v>3</v>
      </c>
      <c r="AE117" s="1">
        <f t="shared" si="54"/>
        <v>309</v>
      </c>
      <c r="AF117" s="1" t="b">
        <f t="shared" si="55"/>
        <v>0</v>
      </c>
      <c r="AG117" s="1">
        <f t="shared" si="56"/>
        <v>0</v>
      </c>
      <c r="AH117" s="1">
        <f t="shared" si="57"/>
        <v>28433</v>
      </c>
      <c r="AI117" s="1">
        <f t="shared" si="58"/>
        <v>-1</v>
      </c>
      <c r="AJ117" s="1">
        <f t="shared" si="59"/>
        <v>28432</v>
      </c>
      <c r="AK117" s="1">
        <f t="shared" si="60"/>
        <v>5</v>
      </c>
      <c r="AL117" s="5" t="str">
        <f t="shared" si="61"/>
        <v>Sat</v>
      </c>
      <c r="AM117">
        <v>1929</v>
      </c>
      <c r="AN117" s="1">
        <f t="shared" si="62"/>
        <v>20</v>
      </c>
      <c r="AO117" s="1">
        <f t="shared" si="63"/>
        <v>20</v>
      </c>
      <c r="AP117" s="1">
        <f t="shared" si="64"/>
        <v>28855</v>
      </c>
      <c r="AQ117">
        <v>6</v>
      </c>
      <c r="AR117" s="1">
        <f t="shared" si="65"/>
        <v>155</v>
      </c>
      <c r="AS117" s="1">
        <f t="shared" si="66"/>
        <v>-3</v>
      </c>
      <c r="AT117" s="1">
        <f t="shared" si="67"/>
        <v>-1</v>
      </c>
      <c r="AU117" s="1">
        <f t="shared" si="68"/>
        <v>0</v>
      </c>
      <c r="AV117" s="1">
        <f t="shared" si="69"/>
        <v>0</v>
      </c>
      <c r="AW117" s="1">
        <f t="shared" si="70"/>
        <v>0</v>
      </c>
      <c r="AX117" s="1">
        <f t="shared" si="71"/>
        <v>151</v>
      </c>
      <c r="AY117">
        <v>22</v>
      </c>
      <c r="AZ117" s="1">
        <f t="shared" si="72"/>
        <v>1</v>
      </c>
      <c r="BA117" s="1">
        <f t="shared" si="73"/>
        <v>173</v>
      </c>
      <c r="BB117" s="1" t="b">
        <f t="shared" si="74"/>
        <v>0</v>
      </c>
      <c r="BC117" s="1">
        <f t="shared" si="75"/>
        <v>0</v>
      </c>
      <c r="BD117" s="1">
        <f t="shared" si="76"/>
        <v>29028</v>
      </c>
      <c r="BE117" s="1">
        <f t="shared" si="77"/>
        <v>-1</v>
      </c>
      <c r="BF117" s="1">
        <f t="shared" si="78"/>
        <v>29027</v>
      </c>
      <c r="BG117" s="1">
        <f t="shared" si="79"/>
        <v>5</v>
      </c>
      <c r="BH117" s="5" t="str">
        <f t="shared" si="80"/>
        <v>Sat</v>
      </c>
      <c r="BL117" t="s">
        <v>34</v>
      </c>
      <c r="BO117" t="s">
        <v>34</v>
      </c>
      <c r="BQ117" s="7">
        <f t="shared" si="83"/>
        <v>1.6301369863013699</v>
      </c>
      <c r="BR117" s="7">
        <f t="shared" si="82"/>
        <v>25.13013698630137</v>
      </c>
    </row>
    <row r="118" spans="1:70">
      <c r="A118">
        <v>12</v>
      </c>
      <c r="C118" t="s">
        <v>49</v>
      </c>
      <c r="D118" t="s">
        <v>450</v>
      </c>
      <c r="F118" t="s">
        <v>451</v>
      </c>
      <c r="G118" s="3">
        <v>24</v>
      </c>
      <c r="H118" s="3">
        <v>5</v>
      </c>
      <c r="I118" s="2">
        <v>10</v>
      </c>
      <c r="J118" s="16">
        <f t="shared" si="42"/>
        <v>70</v>
      </c>
      <c r="K118" t="s">
        <v>38</v>
      </c>
      <c r="M118" t="s">
        <v>452</v>
      </c>
      <c r="N118" t="s">
        <v>453</v>
      </c>
      <c r="O118" t="s">
        <v>116</v>
      </c>
      <c r="P118" s="18">
        <v>43</v>
      </c>
      <c r="Q118" s="3">
        <v>1929</v>
      </c>
      <c r="R118" s="6">
        <f t="shared" si="43"/>
        <v>20</v>
      </c>
      <c r="S118" s="6">
        <f t="shared" si="44"/>
        <v>20</v>
      </c>
      <c r="T118" s="6">
        <f t="shared" si="45"/>
        <v>28855</v>
      </c>
      <c r="U118" s="3">
        <v>10</v>
      </c>
      <c r="V118" s="6">
        <f t="shared" si="46"/>
        <v>279</v>
      </c>
      <c r="W118" s="6">
        <f t="shared" si="47"/>
        <v>-3</v>
      </c>
      <c r="X118" s="6">
        <f t="shared" si="48"/>
        <v>-1</v>
      </c>
      <c r="Y118" s="6">
        <f t="shared" si="49"/>
        <v>-1</v>
      </c>
      <c r="Z118" s="6">
        <f t="shared" si="50"/>
        <v>-1</v>
      </c>
      <c r="AA118" s="6">
        <f t="shared" si="51"/>
        <v>0</v>
      </c>
      <c r="AB118" s="6">
        <f t="shared" si="52"/>
        <v>273</v>
      </c>
      <c r="AC118" s="3">
        <v>24</v>
      </c>
      <c r="AD118" s="1">
        <f t="shared" si="53"/>
        <v>1</v>
      </c>
      <c r="AE118" s="1">
        <f t="shared" si="54"/>
        <v>297</v>
      </c>
      <c r="AF118" s="1" t="b">
        <f t="shared" si="55"/>
        <v>0</v>
      </c>
      <c r="AG118" s="1">
        <f t="shared" si="56"/>
        <v>0</v>
      </c>
      <c r="AH118" s="1">
        <f t="shared" si="57"/>
        <v>29152</v>
      </c>
      <c r="AI118" s="1">
        <f t="shared" si="58"/>
        <v>-1</v>
      </c>
      <c r="AJ118" s="1">
        <f t="shared" si="59"/>
        <v>29151</v>
      </c>
      <c r="AK118" s="1">
        <f t="shared" si="60"/>
        <v>3</v>
      </c>
      <c r="AL118" s="5" t="str">
        <f t="shared" si="61"/>
        <v>Thu</v>
      </c>
      <c r="AM118">
        <v>1935</v>
      </c>
      <c r="AN118" s="1">
        <f t="shared" si="62"/>
        <v>21.5</v>
      </c>
      <c r="AO118" s="1">
        <f t="shared" si="63"/>
        <v>21</v>
      </c>
      <c r="AP118" s="1">
        <f t="shared" si="64"/>
        <v>31046</v>
      </c>
      <c r="AQ118">
        <v>4</v>
      </c>
      <c r="AR118" s="1">
        <f t="shared" si="65"/>
        <v>93</v>
      </c>
      <c r="AS118" s="1">
        <f t="shared" si="66"/>
        <v>-3</v>
      </c>
      <c r="AT118" s="1">
        <f t="shared" si="67"/>
        <v>0</v>
      </c>
      <c r="AU118" s="1">
        <f t="shared" si="68"/>
        <v>0</v>
      </c>
      <c r="AV118" s="1">
        <f t="shared" si="69"/>
        <v>0</v>
      </c>
      <c r="AW118" s="1">
        <f t="shared" si="70"/>
        <v>0</v>
      </c>
      <c r="AX118" s="1">
        <f t="shared" si="71"/>
        <v>90</v>
      </c>
      <c r="AY118">
        <v>27</v>
      </c>
      <c r="AZ118" s="1">
        <f t="shared" si="72"/>
        <v>3</v>
      </c>
      <c r="BA118" s="1">
        <f t="shared" si="73"/>
        <v>117</v>
      </c>
      <c r="BB118" s="1" t="b">
        <f t="shared" si="74"/>
        <v>0</v>
      </c>
      <c r="BC118" s="1">
        <f t="shared" si="75"/>
        <v>0</v>
      </c>
      <c r="BD118" s="1">
        <f t="shared" si="76"/>
        <v>31163</v>
      </c>
      <c r="BE118" s="1">
        <f t="shared" si="77"/>
        <v>-1</v>
      </c>
      <c r="BF118" s="1">
        <f t="shared" si="78"/>
        <v>31162</v>
      </c>
      <c r="BG118" s="1">
        <f t="shared" si="79"/>
        <v>5</v>
      </c>
      <c r="BH118" s="5" t="str">
        <f t="shared" si="80"/>
        <v>Sat</v>
      </c>
      <c r="BL118" t="s">
        <v>454</v>
      </c>
      <c r="BO118" t="s">
        <v>68</v>
      </c>
      <c r="BQ118" s="7">
        <f t="shared" si="83"/>
        <v>5.5095890410958903</v>
      </c>
      <c r="BR118" s="7">
        <f t="shared" si="82"/>
        <v>29.509589041095889</v>
      </c>
    </row>
    <row r="119" spans="1:70">
      <c r="A119">
        <v>13</v>
      </c>
      <c r="C119" t="s">
        <v>49</v>
      </c>
      <c r="D119" t="s">
        <v>455</v>
      </c>
      <c r="F119" t="s">
        <v>456</v>
      </c>
      <c r="G119" s="3">
        <v>22.33</v>
      </c>
      <c r="H119" s="3">
        <v>5</v>
      </c>
      <c r="I119" s="2">
        <v>11</v>
      </c>
      <c r="J119" s="16">
        <f t="shared" si="42"/>
        <v>71</v>
      </c>
      <c r="K119" t="s">
        <v>38</v>
      </c>
      <c r="M119" t="s">
        <v>457</v>
      </c>
      <c r="N119" t="s">
        <v>458</v>
      </c>
      <c r="O119" t="s">
        <v>45</v>
      </c>
      <c r="P119" s="18">
        <v>20</v>
      </c>
      <c r="Q119" s="3">
        <v>1929</v>
      </c>
      <c r="R119" s="6">
        <f t="shared" si="43"/>
        <v>20</v>
      </c>
      <c r="S119" s="6">
        <f t="shared" si="44"/>
        <v>20</v>
      </c>
      <c r="T119" s="6">
        <f t="shared" si="45"/>
        <v>28855</v>
      </c>
      <c r="U119" s="3">
        <v>12</v>
      </c>
      <c r="V119" s="6">
        <f t="shared" si="46"/>
        <v>341</v>
      </c>
      <c r="W119" s="6">
        <f t="shared" si="47"/>
        <v>-3</v>
      </c>
      <c r="X119" s="6">
        <f t="shared" si="48"/>
        <v>-1</v>
      </c>
      <c r="Y119" s="6">
        <f t="shared" si="49"/>
        <v>-1</v>
      </c>
      <c r="Z119" s="6">
        <f t="shared" si="50"/>
        <v>-1</v>
      </c>
      <c r="AA119" s="6">
        <f t="shared" si="51"/>
        <v>-1</v>
      </c>
      <c r="AB119" s="6">
        <f t="shared" si="52"/>
        <v>334</v>
      </c>
      <c r="AC119" s="3">
        <v>29</v>
      </c>
      <c r="AD119" s="1">
        <f t="shared" si="53"/>
        <v>1</v>
      </c>
      <c r="AE119" s="1">
        <f t="shared" si="54"/>
        <v>363</v>
      </c>
      <c r="AF119" s="1" t="b">
        <f t="shared" si="55"/>
        <v>0</v>
      </c>
      <c r="AG119" s="1">
        <f t="shared" si="56"/>
        <v>0</v>
      </c>
      <c r="AH119" s="1">
        <f t="shared" si="57"/>
        <v>29218</v>
      </c>
      <c r="AI119" s="1">
        <f t="shared" si="58"/>
        <v>-1</v>
      </c>
      <c r="AJ119" s="1">
        <f t="shared" si="59"/>
        <v>29217</v>
      </c>
      <c r="AK119" s="1">
        <f t="shared" si="60"/>
        <v>6</v>
      </c>
      <c r="AL119" s="5" t="str">
        <f t="shared" si="61"/>
        <v>Sun</v>
      </c>
      <c r="AM119">
        <v>1947</v>
      </c>
      <c r="AN119" s="1">
        <f t="shared" si="62"/>
        <v>24.5</v>
      </c>
      <c r="AO119" s="1">
        <f t="shared" si="63"/>
        <v>24</v>
      </c>
      <c r="AP119" s="1">
        <f t="shared" si="64"/>
        <v>35429</v>
      </c>
      <c r="AQ119">
        <v>12</v>
      </c>
      <c r="AR119" s="1">
        <f t="shared" si="65"/>
        <v>341</v>
      </c>
      <c r="AS119" s="1">
        <f t="shared" si="66"/>
        <v>-3</v>
      </c>
      <c r="AT119" s="1">
        <f t="shared" si="67"/>
        <v>-1</v>
      </c>
      <c r="AU119" s="1">
        <f t="shared" si="68"/>
        <v>-1</v>
      </c>
      <c r="AV119" s="1">
        <f t="shared" si="69"/>
        <v>-1</v>
      </c>
      <c r="AW119" s="1">
        <f t="shared" si="70"/>
        <v>-1</v>
      </c>
      <c r="AX119" s="1">
        <f t="shared" si="71"/>
        <v>334</v>
      </c>
      <c r="AY119">
        <v>31</v>
      </c>
      <c r="AZ119" s="1">
        <f t="shared" si="72"/>
        <v>3</v>
      </c>
      <c r="BA119" s="1">
        <f t="shared" si="73"/>
        <v>365</v>
      </c>
      <c r="BB119" s="1" t="b">
        <f t="shared" si="74"/>
        <v>0</v>
      </c>
      <c r="BC119" s="1">
        <f t="shared" si="75"/>
        <v>0</v>
      </c>
      <c r="BD119" s="1">
        <f t="shared" si="76"/>
        <v>35794</v>
      </c>
      <c r="BE119" s="1">
        <f t="shared" si="77"/>
        <v>-1</v>
      </c>
      <c r="BF119" s="1">
        <f t="shared" si="78"/>
        <v>35793</v>
      </c>
      <c r="BG119" s="1">
        <f t="shared" si="79"/>
        <v>2</v>
      </c>
      <c r="BH119" s="5" t="str">
        <f t="shared" si="80"/>
        <v>Wed</v>
      </c>
      <c r="BQ119" s="7">
        <f t="shared" si="83"/>
        <v>18.016438356164382</v>
      </c>
      <c r="BR119" s="7">
        <f t="shared" si="82"/>
        <v>40.346438356164384</v>
      </c>
    </row>
    <row r="120" spans="1:70">
      <c r="A120">
        <v>9</v>
      </c>
      <c r="C120" t="s">
        <v>49</v>
      </c>
      <c r="D120" t="s">
        <v>459</v>
      </c>
      <c r="E120" t="s">
        <v>460</v>
      </c>
      <c r="F120" t="s">
        <v>461</v>
      </c>
      <c r="G120" s="3">
        <v>20.6</v>
      </c>
      <c r="H120" s="3">
        <v>6</v>
      </c>
      <c r="I120" s="2">
        <v>2</v>
      </c>
      <c r="J120" s="16">
        <f t="shared" si="42"/>
        <v>74</v>
      </c>
      <c r="K120" t="s">
        <v>38</v>
      </c>
      <c r="M120" t="s">
        <v>462</v>
      </c>
      <c r="N120" t="s">
        <v>463</v>
      </c>
      <c r="O120" t="s">
        <v>464</v>
      </c>
      <c r="Q120" s="3">
        <v>1930</v>
      </c>
      <c r="R120" s="6">
        <f t="shared" si="43"/>
        <v>20.25</v>
      </c>
      <c r="S120" s="6">
        <f t="shared" si="44"/>
        <v>20</v>
      </c>
      <c r="T120" s="6">
        <f t="shared" si="45"/>
        <v>29220</v>
      </c>
      <c r="U120" s="3">
        <v>6</v>
      </c>
      <c r="V120" s="6">
        <f t="shared" si="46"/>
        <v>155</v>
      </c>
      <c r="W120" s="6">
        <f t="shared" si="47"/>
        <v>-3</v>
      </c>
      <c r="X120" s="6">
        <f t="shared" si="48"/>
        <v>-1</v>
      </c>
      <c r="Y120" s="6">
        <f t="shared" si="49"/>
        <v>0</v>
      </c>
      <c r="Z120" s="6">
        <f t="shared" si="50"/>
        <v>0</v>
      </c>
      <c r="AA120" s="6">
        <f t="shared" si="51"/>
        <v>0</v>
      </c>
      <c r="AB120" s="6">
        <f t="shared" si="52"/>
        <v>151</v>
      </c>
      <c r="AC120" s="3">
        <v>30</v>
      </c>
      <c r="AD120" s="1">
        <f t="shared" si="53"/>
        <v>2</v>
      </c>
      <c r="AE120" s="1">
        <f t="shared" si="54"/>
        <v>181</v>
      </c>
      <c r="AF120" s="1" t="b">
        <f t="shared" si="55"/>
        <v>0</v>
      </c>
      <c r="AG120" s="1">
        <f t="shared" si="56"/>
        <v>0</v>
      </c>
      <c r="AH120" s="1">
        <f t="shared" si="57"/>
        <v>29401</v>
      </c>
      <c r="AI120" s="1">
        <f t="shared" si="58"/>
        <v>-1</v>
      </c>
      <c r="AJ120" s="1">
        <f t="shared" si="59"/>
        <v>29400</v>
      </c>
      <c r="AK120" s="1">
        <f t="shared" si="60"/>
        <v>0</v>
      </c>
      <c r="AL120" s="5" t="str">
        <f t="shared" si="61"/>
        <v>Mon</v>
      </c>
      <c r="AM120">
        <v>1941</v>
      </c>
      <c r="AN120" s="1">
        <f t="shared" si="62"/>
        <v>23</v>
      </c>
      <c r="AO120" s="1">
        <f t="shared" si="63"/>
        <v>23</v>
      </c>
      <c r="AP120" s="1">
        <f t="shared" si="64"/>
        <v>33238</v>
      </c>
      <c r="AQ120">
        <v>1</v>
      </c>
      <c r="AR120" s="1">
        <f t="shared" si="65"/>
        <v>0</v>
      </c>
      <c r="AS120" s="1">
        <f t="shared" si="66"/>
        <v>0</v>
      </c>
      <c r="AT120" s="1">
        <f t="shared" si="67"/>
        <v>0</v>
      </c>
      <c r="AU120" s="1">
        <f t="shared" si="68"/>
        <v>0</v>
      </c>
      <c r="AV120" s="1">
        <f t="shared" si="69"/>
        <v>0</v>
      </c>
      <c r="AW120" s="1">
        <f t="shared" si="70"/>
        <v>0</v>
      </c>
      <c r="AX120" s="1">
        <f t="shared" si="71"/>
        <v>0</v>
      </c>
      <c r="AY120">
        <v>1</v>
      </c>
      <c r="AZ120" s="1">
        <f t="shared" si="72"/>
        <v>1</v>
      </c>
      <c r="BA120" s="1">
        <f t="shared" si="73"/>
        <v>1</v>
      </c>
      <c r="BB120" s="1" t="b">
        <f t="shared" si="74"/>
        <v>0</v>
      </c>
      <c r="BC120" s="1">
        <f t="shared" si="75"/>
        <v>0</v>
      </c>
      <c r="BD120" s="1">
        <f t="shared" si="76"/>
        <v>33239</v>
      </c>
      <c r="BE120" s="1">
        <f t="shared" si="77"/>
        <v>-1</v>
      </c>
      <c r="BF120" s="1">
        <f t="shared" si="78"/>
        <v>33238</v>
      </c>
      <c r="BG120" s="1">
        <f t="shared" si="79"/>
        <v>2</v>
      </c>
      <c r="BH120" s="5" t="str">
        <f t="shared" si="80"/>
        <v>Wed</v>
      </c>
      <c r="BL120" t="s">
        <v>465</v>
      </c>
      <c r="BO120" t="s">
        <v>34</v>
      </c>
      <c r="BQ120" s="7">
        <f t="shared" si="83"/>
        <v>10.515068493150684</v>
      </c>
      <c r="BR120" s="7">
        <f t="shared" si="82"/>
        <v>31.115068493150687</v>
      </c>
    </row>
    <row r="121" spans="1:70" ht="13.5" customHeight="1">
      <c r="A121">
        <v>11</v>
      </c>
      <c r="C121" t="s">
        <v>49</v>
      </c>
      <c r="D121" t="s">
        <v>450</v>
      </c>
      <c r="F121" t="s">
        <v>466</v>
      </c>
      <c r="G121" s="3">
        <v>25.95</v>
      </c>
      <c r="H121" s="3">
        <v>6</v>
      </c>
      <c r="I121" s="2">
        <v>1</v>
      </c>
      <c r="J121" s="16">
        <f t="shared" si="42"/>
        <v>73</v>
      </c>
      <c r="K121" t="s">
        <v>38</v>
      </c>
      <c r="M121" t="s">
        <v>313</v>
      </c>
      <c r="N121" t="s">
        <v>467</v>
      </c>
      <c r="O121" t="s">
        <v>116</v>
      </c>
      <c r="P121" s="18">
        <v>48</v>
      </c>
      <c r="Q121" s="3">
        <v>1933</v>
      </c>
      <c r="R121" s="6">
        <f t="shared" si="43"/>
        <v>21</v>
      </c>
      <c r="S121" s="6">
        <f t="shared" si="44"/>
        <v>21</v>
      </c>
      <c r="T121" s="6">
        <f t="shared" si="45"/>
        <v>30316</v>
      </c>
      <c r="U121" s="3">
        <v>4</v>
      </c>
      <c r="V121" s="6">
        <f t="shared" si="46"/>
        <v>93</v>
      </c>
      <c r="W121" s="6">
        <f t="shared" si="47"/>
        <v>-3</v>
      </c>
      <c r="X121" s="6">
        <f t="shared" si="48"/>
        <v>0</v>
      </c>
      <c r="Y121" s="6">
        <f t="shared" si="49"/>
        <v>0</v>
      </c>
      <c r="Z121" s="6">
        <f t="shared" si="50"/>
        <v>0</v>
      </c>
      <c r="AA121" s="6">
        <f t="shared" si="51"/>
        <v>0</v>
      </c>
      <c r="AB121" s="6">
        <f t="shared" si="52"/>
        <v>90</v>
      </c>
      <c r="AC121" s="3">
        <v>3</v>
      </c>
      <c r="AD121" s="1">
        <f t="shared" si="53"/>
        <v>1</v>
      </c>
      <c r="AE121" s="1">
        <f t="shared" si="54"/>
        <v>93</v>
      </c>
      <c r="AF121" s="1" t="b">
        <f t="shared" si="55"/>
        <v>0</v>
      </c>
      <c r="AG121" s="1">
        <f t="shared" si="56"/>
        <v>0</v>
      </c>
      <c r="AH121" s="1">
        <f t="shared" si="57"/>
        <v>30409</v>
      </c>
      <c r="AI121" s="1">
        <f t="shared" si="58"/>
        <v>-1</v>
      </c>
      <c r="AJ121" s="1">
        <f t="shared" si="59"/>
        <v>30408</v>
      </c>
      <c r="AK121" s="1">
        <f t="shared" si="60"/>
        <v>0</v>
      </c>
      <c r="AL121" s="5" t="str">
        <f t="shared" si="61"/>
        <v>Mon</v>
      </c>
      <c r="AM121">
        <v>1939</v>
      </c>
      <c r="AN121" s="1">
        <f t="shared" si="62"/>
        <v>22.5</v>
      </c>
      <c r="AO121" s="1">
        <f t="shared" si="63"/>
        <v>22</v>
      </c>
      <c r="AP121" s="1">
        <f t="shared" si="64"/>
        <v>32507</v>
      </c>
      <c r="AQ121">
        <v>12</v>
      </c>
      <c r="AR121" s="1">
        <f t="shared" si="65"/>
        <v>341</v>
      </c>
      <c r="AS121" s="1">
        <f t="shared" si="66"/>
        <v>-3</v>
      </c>
      <c r="AT121" s="1">
        <f t="shared" si="67"/>
        <v>-1</v>
      </c>
      <c r="AU121" s="1">
        <f t="shared" si="68"/>
        <v>-1</v>
      </c>
      <c r="AV121" s="1">
        <f t="shared" si="69"/>
        <v>-1</v>
      </c>
      <c r="AW121" s="1">
        <f t="shared" si="70"/>
        <v>-1</v>
      </c>
      <c r="AX121" s="1">
        <f t="shared" si="71"/>
        <v>334</v>
      </c>
      <c r="AY121">
        <v>1</v>
      </c>
      <c r="AZ121" s="1">
        <f t="shared" si="72"/>
        <v>3</v>
      </c>
      <c r="BA121" s="1">
        <f t="shared" si="73"/>
        <v>335</v>
      </c>
      <c r="BB121" s="1" t="b">
        <f t="shared" si="74"/>
        <v>0</v>
      </c>
      <c r="BC121" s="1">
        <f t="shared" si="75"/>
        <v>0</v>
      </c>
      <c r="BD121" s="1">
        <f t="shared" si="76"/>
        <v>32842</v>
      </c>
      <c r="BE121" s="1">
        <f t="shared" si="77"/>
        <v>-1</v>
      </c>
      <c r="BF121" s="1">
        <f t="shared" si="78"/>
        <v>32841</v>
      </c>
      <c r="BG121" s="1">
        <f t="shared" si="79"/>
        <v>4</v>
      </c>
      <c r="BH121" s="5" t="str">
        <f t="shared" si="80"/>
        <v>Fri</v>
      </c>
      <c r="BL121" t="s">
        <v>468</v>
      </c>
      <c r="BO121" t="s">
        <v>153</v>
      </c>
      <c r="BP121" t="s">
        <v>469</v>
      </c>
      <c r="BQ121" s="7">
        <f t="shared" si="83"/>
        <v>6.6657534246575345</v>
      </c>
      <c r="BR121" s="7">
        <f t="shared" si="82"/>
        <v>32.615753424657534</v>
      </c>
    </row>
    <row r="122" spans="1:70">
      <c r="J122" s="16"/>
      <c r="R122" s="6"/>
      <c r="S122" s="6"/>
      <c r="T122" s="6"/>
      <c r="V122" s="6"/>
      <c r="W122" s="6"/>
      <c r="X122" s="6"/>
      <c r="Y122" s="6"/>
      <c r="Z122" s="6"/>
      <c r="AA122" s="6"/>
      <c r="AB122" s="6"/>
      <c r="AD122" s="1"/>
      <c r="AE122" s="1"/>
      <c r="AF122" s="1"/>
      <c r="AG122" s="1"/>
      <c r="AH122" s="1"/>
      <c r="AI122" s="1"/>
      <c r="AJ122" s="1"/>
      <c r="AK122" s="1"/>
      <c r="AN122" s="1"/>
      <c r="AO122" s="1"/>
      <c r="AP122" s="1"/>
      <c r="AR122" s="1"/>
      <c r="AS122" s="1"/>
      <c r="AT122" s="1"/>
      <c r="AU122" s="1"/>
      <c r="AV122" s="1"/>
      <c r="AW122" s="1"/>
      <c r="AX122" s="1"/>
      <c r="AZ122" s="1"/>
      <c r="BA122" s="1"/>
      <c r="BB122" s="1"/>
      <c r="BC122" s="1"/>
      <c r="BD122" s="1"/>
      <c r="BE122" s="1"/>
      <c r="BF122" s="1"/>
      <c r="BG122" s="1"/>
      <c r="BR122" s="7"/>
    </row>
    <row r="123" spans="1:70">
      <c r="J123" s="16"/>
      <c r="R123" s="6"/>
      <c r="S123" s="6"/>
      <c r="T123" s="6"/>
      <c r="V123" s="6"/>
      <c r="W123" s="6"/>
      <c r="X123" s="6"/>
      <c r="Y123" s="6"/>
      <c r="Z123" s="6"/>
      <c r="AA123" s="6"/>
      <c r="AB123" s="6"/>
      <c r="AD123" s="1"/>
      <c r="AE123" s="1"/>
      <c r="AF123" s="1"/>
      <c r="AG123" s="1"/>
      <c r="AH123" s="1"/>
      <c r="AI123" s="1"/>
      <c r="AJ123" s="1"/>
      <c r="AK123" s="1"/>
      <c r="AN123" s="1"/>
      <c r="AO123" s="1"/>
      <c r="AP123" s="1"/>
      <c r="AR123" s="1"/>
      <c r="AS123" s="1"/>
      <c r="AT123" s="1"/>
      <c r="AU123" s="1"/>
      <c r="AV123" s="1"/>
      <c r="AW123" s="1"/>
      <c r="AX123" s="1"/>
      <c r="AZ123" s="1"/>
      <c r="BA123" s="1"/>
      <c r="BB123" s="1"/>
      <c r="BC123" s="1"/>
      <c r="BD123" s="1"/>
      <c r="BE123" s="1"/>
      <c r="BF123" s="1"/>
      <c r="BG123" s="1"/>
      <c r="BR123" s="7"/>
    </row>
    <row r="124" spans="1:70">
      <c r="J124" s="16"/>
      <c r="R124" s="6"/>
      <c r="S124" s="6"/>
      <c r="T124" s="6"/>
      <c r="V124" s="6"/>
      <c r="W124" s="6"/>
      <c r="X124" s="6"/>
      <c r="Y124" s="6"/>
      <c r="Z124" s="6"/>
      <c r="AA124" s="6"/>
      <c r="AB124" s="6"/>
      <c r="AD124" s="1"/>
      <c r="AE124" s="1"/>
      <c r="AF124" s="1"/>
      <c r="AG124" s="1"/>
      <c r="AH124" s="1"/>
      <c r="AI124" s="1"/>
      <c r="AJ124" s="1"/>
      <c r="AK124" s="1"/>
      <c r="AN124" s="1"/>
      <c r="AO124" s="1"/>
      <c r="AP124" s="1"/>
      <c r="AR124" s="1"/>
      <c r="AS124" s="1"/>
      <c r="AT124" s="1"/>
      <c r="AU124" s="1"/>
      <c r="AV124" s="1"/>
      <c r="AW124" s="1"/>
      <c r="AX124" s="1"/>
      <c r="AZ124" s="1"/>
      <c r="BA124" s="1"/>
      <c r="BB124" s="1"/>
      <c r="BC124" s="1"/>
      <c r="BD124" s="1"/>
      <c r="BE124" s="1"/>
      <c r="BF124" s="1"/>
      <c r="BG124" s="1"/>
      <c r="BR124" s="7"/>
    </row>
    <row r="125" spans="1:70">
      <c r="J125" s="16"/>
      <c r="R125" s="6"/>
      <c r="S125" s="6"/>
      <c r="T125" s="6"/>
      <c r="V125" s="6"/>
      <c r="W125" s="6"/>
      <c r="X125" s="6"/>
      <c r="Y125" s="6"/>
      <c r="Z125" s="6"/>
      <c r="AA125" s="6"/>
      <c r="AB125" s="6"/>
      <c r="AD125" s="1"/>
      <c r="AE125" s="1"/>
      <c r="AF125" s="1"/>
      <c r="AG125" s="1"/>
      <c r="AH125" s="1"/>
      <c r="AI125" s="1"/>
      <c r="AJ125" s="1"/>
      <c r="AK125" s="1"/>
      <c r="AN125" s="1"/>
      <c r="AO125" s="1"/>
      <c r="AP125" s="1"/>
      <c r="AR125" s="1"/>
      <c r="AS125" s="1"/>
      <c r="AT125" s="1"/>
      <c r="AU125" s="1"/>
      <c r="AV125" s="1"/>
      <c r="AW125" s="1"/>
      <c r="AX125" s="1"/>
      <c r="AZ125" s="1"/>
      <c r="BA125" s="1"/>
      <c r="BB125" s="1"/>
      <c r="BC125" s="1"/>
      <c r="BD125" s="1"/>
      <c r="BE125" s="1"/>
      <c r="BF125" s="1"/>
      <c r="BG125" s="1"/>
      <c r="BR125" s="7"/>
    </row>
    <row r="126" spans="1:70">
      <c r="J126" s="16"/>
      <c r="R126" s="6"/>
      <c r="S126" s="6"/>
      <c r="T126" s="6"/>
      <c r="V126" s="6"/>
      <c r="W126" s="6"/>
      <c r="X126" s="6"/>
      <c r="Y126" s="6"/>
      <c r="Z126" s="6"/>
      <c r="AA126" s="6"/>
      <c r="AB126" s="6"/>
      <c r="AD126" s="1"/>
      <c r="AE126" s="1"/>
      <c r="AF126" s="1"/>
      <c r="AG126" s="1"/>
      <c r="AH126" s="1"/>
      <c r="AI126" s="1"/>
      <c r="AJ126" s="1"/>
      <c r="AK126" s="1"/>
      <c r="AN126" s="1"/>
      <c r="AO126" s="1"/>
      <c r="AP126" s="1"/>
      <c r="AR126" s="1"/>
      <c r="AS126" s="1"/>
      <c r="AT126" s="1"/>
      <c r="AU126" s="1"/>
      <c r="AV126" s="1"/>
      <c r="AW126" s="1"/>
      <c r="AX126" s="1"/>
      <c r="AZ126" s="1"/>
      <c r="BA126" s="1"/>
      <c r="BB126" s="1"/>
      <c r="BC126" s="1"/>
      <c r="BD126" s="1"/>
      <c r="BE126" s="1"/>
      <c r="BF126" s="1"/>
      <c r="BG126" s="1"/>
      <c r="BR126" s="7"/>
    </row>
    <row r="127" spans="1:70">
      <c r="J127" s="16"/>
      <c r="R127" s="6"/>
      <c r="S127" s="6"/>
      <c r="T127" s="6"/>
      <c r="V127" s="6"/>
      <c r="W127" s="6"/>
      <c r="X127" s="6"/>
      <c r="Y127" s="6"/>
      <c r="Z127" s="6"/>
      <c r="AA127" s="6"/>
      <c r="AB127" s="6"/>
      <c r="AD127" s="1"/>
      <c r="AE127" s="1"/>
      <c r="AF127" s="1"/>
      <c r="AG127" s="1"/>
      <c r="AH127" s="1"/>
      <c r="AI127" s="1"/>
      <c r="AJ127" s="1"/>
      <c r="AK127" s="1"/>
      <c r="AN127" s="1"/>
      <c r="AO127" s="1"/>
      <c r="AP127" s="1"/>
      <c r="AR127" s="1"/>
      <c r="AS127" s="1"/>
      <c r="AT127" s="1"/>
      <c r="AU127" s="1"/>
      <c r="AV127" s="1"/>
      <c r="AW127" s="1"/>
      <c r="AX127" s="1"/>
      <c r="AZ127" s="1"/>
      <c r="BA127" s="1"/>
      <c r="BB127" s="1"/>
      <c r="BC127" s="1"/>
      <c r="BD127" s="1"/>
      <c r="BE127" s="1"/>
      <c r="BF127" s="1"/>
      <c r="BG127" s="1"/>
      <c r="BR127" s="7"/>
    </row>
    <row r="128" spans="1:70">
      <c r="J128" s="16"/>
      <c r="R128" s="6"/>
      <c r="S128" s="6"/>
      <c r="T128" s="6"/>
      <c r="V128" s="6"/>
      <c r="W128" s="6"/>
      <c r="X128" s="6"/>
      <c r="Y128" s="6"/>
      <c r="Z128" s="6"/>
      <c r="AA128" s="6"/>
      <c r="AB128" s="6"/>
      <c r="AD128" s="1"/>
      <c r="AE128" s="1"/>
      <c r="AF128" s="1"/>
      <c r="AG128" s="1"/>
      <c r="AH128" s="1"/>
      <c r="AI128" s="1"/>
      <c r="AJ128" s="1"/>
      <c r="AK128" s="1"/>
      <c r="AN128" s="1"/>
      <c r="AO128" s="1"/>
      <c r="AP128" s="1"/>
      <c r="AR128" s="1"/>
      <c r="AS128" s="1"/>
      <c r="AT128" s="1"/>
      <c r="AU128" s="1"/>
      <c r="AV128" s="1"/>
      <c r="AW128" s="1"/>
      <c r="AX128" s="1"/>
      <c r="AZ128" s="1"/>
      <c r="BA128" s="1"/>
      <c r="BB128" s="1"/>
      <c r="BC128" s="1"/>
      <c r="BD128" s="1"/>
      <c r="BE128" s="1"/>
      <c r="BF128" s="1"/>
      <c r="BG128" s="1"/>
      <c r="BR128" s="7"/>
    </row>
    <row r="129" spans="10:70">
      <c r="J129" s="16"/>
      <c r="R129" s="6"/>
      <c r="S129" s="6"/>
      <c r="T129" s="6"/>
      <c r="V129" s="6"/>
      <c r="W129" s="6"/>
      <c r="X129" s="6"/>
      <c r="Y129" s="6"/>
      <c r="Z129" s="6"/>
      <c r="AA129" s="6"/>
      <c r="AB129" s="6"/>
      <c r="AD129" s="1"/>
      <c r="AE129" s="1"/>
      <c r="AF129" s="1"/>
      <c r="AG129" s="1"/>
      <c r="AH129" s="1"/>
      <c r="AI129" s="1"/>
      <c r="AJ129" s="1"/>
      <c r="AK129" s="1"/>
      <c r="AN129" s="1"/>
      <c r="AO129" s="1"/>
      <c r="AP129" s="1"/>
      <c r="AR129" s="1"/>
      <c r="AS129" s="1"/>
      <c r="AT129" s="1"/>
      <c r="AU129" s="1"/>
      <c r="AV129" s="1"/>
      <c r="AW129" s="1"/>
      <c r="AX129" s="1"/>
      <c r="AZ129" s="1"/>
      <c r="BA129" s="1"/>
      <c r="BB129" s="1"/>
      <c r="BC129" s="1"/>
      <c r="BD129" s="1"/>
      <c r="BE129" s="1"/>
      <c r="BF129" s="1"/>
      <c r="BG129" s="1"/>
      <c r="BR129" s="7"/>
    </row>
    <row r="130" spans="10:70">
      <c r="J130" s="16"/>
      <c r="R130" s="6"/>
      <c r="S130" s="6"/>
      <c r="T130" s="6"/>
      <c r="V130" s="6"/>
      <c r="W130" s="6"/>
      <c r="X130" s="6"/>
      <c r="Y130" s="6"/>
      <c r="Z130" s="6"/>
      <c r="AA130" s="6"/>
      <c r="AB130" s="6"/>
      <c r="AD130" s="1"/>
      <c r="AE130" s="1"/>
      <c r="AF130" s="1"/>
      <c r="AG130" s="1"/>
      <c r="AH130" s="1"/>
      <c r="AI130" s="1"/>
      <c r="AJ130" s="1"/>
      <c r="AK130" s="1"/>
      <c r="AN130" s="1"/>
      <c r="AO130" s="1"/>
      <c r="AP130" s="1"/>
      <c r="AR130" s="1"/>
      <c r="AS130" s="1"/>
      <c r="AT130" s="1"/>
      <c r="AU130" s="1"/>
      <c r="AV130" s="1"/>
      <c r="AW130" s="1"/>
      <c r="AX130" s="1"/>
      <c r="AZ130" s="1"/>
      <c r="BA130" s="1"/>
      <c r="BB130" s="1"/>
      <c r="BC130" s="1"/>
      <c r="BD130" s="1"/>
      <c r="BE130" s="1"/>
      <c r="BF130" s="1"/>
      <c r="BG130" s="1"/>
      <c r="BR130" s="7"/>
    </row>
    <row r="131" spans="10:70">
      <c r="J131" s="16"/>
      <c r="R131" s="6"/>
      <c r="S131" s="6"/>
      <c r="T131" s="6"/>
      <c r="V131" s="6"/>
      <c r="W131" s="6"/>
      <c r="X131" s="6"/>
      <c r="Y131" s="6"/>
      <c r="Z131" s="6"/>
      <c r="AA131" s="6"/>
      <c r="AB131" s="6"/>
      <c r="AD131" s="1"/>
      <c r="AE131" s="1"/>
      <c r="AF131" s="1"/>
      <c r="AG131" s="1"/>
      <c r="AH131" s="1"/>
      <c r="AI131" s="1"/>
      <c r="AJ131" s="1"/>
      <c r="AK131" s="1"/>
      <c r="AN131" s="1"/>
      <c r="AO131" s="1"/>
      <c r="AP131" s="1"/>
      <c r="AR131" s="1"/>
      <c r="AS131" s="1"/>
      <c r="AT131" s="1"/>
      <c r="AU131" s="1"/>
      <c r="AV131" s="1"/>
      <c r="AW131" s="1"/>
      <c r="AX131" s="1"/>
      <c r="AZ131" s="1"/>
      <c r="BA131" s="1"/>
      <c r="BB131" s="1"/>
      <c r="BC131" s="1"/>
      <c r="BD131" s="1"/>
      <c r="BE131" s="1"/>
      <c r="BF131" s="1"/>
      <c r="BG131" s="1"/>
      <c r="BR131" s="7"/>
    </row>
    <row r="132" spans="10:70">
      <c r="J132" s="16"/>
      <c r="R132" s="6"/>
      <c r="S132" s="6"/>
      <c r="T132" s="6"/>
      <c r="V132" s="6"/>
      <c r="W132" s="6"/>
      <c r="X132" s="6"/>
      <c r="Y132" s="6"/>
      <c r="Z132" s="6"/>
      <c r="AA132" s="6"/>
      <c r="AB132" s="6"/>
      <c r="AD132" s="1"/>
      <c r="AE132" s="1"/>
      <c r="AF132" s="1"/>
      <c r="AG132" s="1"/>
      <c r="AH132" s="1"/>
      <c r="AI132" s="1"/>
      <c r="AJ132" s="1"/>
      <c r="AK132" s="1"/>
      <c r="AN132" s="1"/>
      <c r="AO132" s="1"/>
      <c r="AP132" s="1"/>
      <c r="AR132" s="1"/>
      <c r="AS132" s="1"/>
      <c r="AT132" s="1"/>
      <c r="AU132" s="1"/>
      <c r="AV132" s="1"/>
      <c r="AW132" s="1"/>
      <c r="AX132" s="1"/>
      <c r="AZ132" s="1"/>
      <c r="BA132" s="1"/>
      <c r="BB132" s="1"/>
      <c r="BC132" s="1"/>
      <c r="BD132" s="1"/>
      <c r="BE132" s="1"/>
      <c r="BF132" s="1"/>
      <c r="BG132" s="1"/>
      <c r="BR132" s="7"/>
    </row>
    <row r="133" spans="10:70">
      <c r="J133" s="16"/>
      <c r="R133" s="6"/>
      <c r="S133" s="6"/>
      <c r="T133" s="6"/>
      <c r="V133" s="6"/>
      <c r="W133" s="6"/>
      <c r="X133" s="6"/>
      <c r="Y133" s="6"/>
      <c r="Z133" s="6"/>
      <c r="AA133" s="6"/>
      <c r="AB133" s="6"/>
      <c r="AD133" s="1"/>
      <c r="AE133" s="1"/>
      <c r="AF133" s="1"/>
      <c r="AG133" s="1"/>
      <c r="AH133" s="1"/>
      <c r="AI133" s="1"/>
      <c r="AJ133" s="1"/>
      <c r="AK133" s="1"/>
      <c r="AN133" s="1"/>
      <c r="AO133" s="1"/>
      <c r="AP133" s="1"/>
      <c r="AR133" s="1"/>
      <c r="AS133" s="1"/>
      <c r="AT133" s="1"/>
      <c r="AU133" s="1"/>
      <c r="AV133" s="1"/>
      <c r="AW133" s="1"/>
      <c r="AX133" s="1"/>
      <c r="AZ133" s="1"/>
      <c r="BA133" s="1"/>
      <c r="BB133" s="1"/>
      <c r="BC133" s="1"/>
      <c r="BD133" s="1"/>
      <c r="BE133" s="1"/>
      <c r="BF133" s="1"/>
      <c r="BG133" s="1"/>
      <c r="BR133" s="7"/>
    </row>
    <row r="134" spans="10:70">
      <c r="J134" s="16"/>
      <c r="R134" s="6"/>
      <c r="S134" s="6"/>
      <c r="T134" s="6"/>
      <c r="V134" s="6"/>
      <c r="W134" s="6"/>
      <c r="X134" s="6"/>
      <c r="Y134" s="6"/>
      <c r="Z134" s="6"/>
      <c r="AA134" s="6"/>
      <c r="AB134" s="6"/>
      <c r="AD134" s="1"/>
      <c r="AE134" s="1"/>
      <c r="AF134" s="1"/>
      <c r="AG134" s="1"/>
      <c r="AH134" s="1"/>
      <c r="AI134" s="1"/>
      <c r="AJ134" s="1"/>
      <c r="AK134" s="1"/>
      <c r="AN134" s="1"/>
      <c r="AO134" s="1"/>
      <c r="AP134" s="1"/>
      <c r="AR134" s="1"/>
      <c r="AS134" s="1"/>
      <c r="AT134" s="1"/>
      <c r="AU134" s="1"/>
      <c r="AV134" s="1"/>
      <c r="AW134" s="1"/>
      <c r="AX134" s="1"/>
      <c r="AZ134" s="1"/>
      <c r="BA134" s="1"/>
      <c r="BB134" s="1"/>
      <c r="BC134" s="1"/>
      <c r="BD134" s="1"/>
      <c r="BE134" s="1"/>
      <c r="BF134" s="1"/>
      <c r="BG134" s="1"/>
      <c r="BR134" s="7"/>
    </row>
    <row r="135" spans="10:70">
      <c r="J135" s="16"/>
      <c r="R135" s="6"/>
      <c r="S135" s="6"/>
      <c r="T135" s="6"/>
      <c r="V135" s="6"/>
      <c r="W135" s="6"/>
      <c r="X135" s="6"/>
      <c r="Y135" s="6"/>
      <c r="Z135" s="6"/>
      <c r="AA135" s="6"/>
      <c r="AB135" s="6"/>
      <c r="AD135" s="1"/>
      <c r="AE135" s="1"/>
      <c r="AF135" s="1"/>
      <c r="AG135" s="1"/>
      <c r="AH135" s="1"/>
      <c r="AI135" s="1"/>
      <c r="AJ135" s="1"/>
      <c r="AK135" s="1"/>
      <c r="AN135" s="1"/>
      <c r="AO135" s="1"/>
      <c r="AP135" s="1"/>
      <c r="AR135" s="1"/>
      <c r="AS135" s="1"/>
      <c r="AT135" s="1"/>
      <c r="AU135" s="1"/>
      <c r="AV135" s="1"/>
      <c r="AW135" s="1"/>
      <c r="AX135" s="1"/>
      <c r="AZ135" s="1"/>
      <c r="BA135" s="1"/>
      <c r="BB135" s="1"/>
      <c r="BC135" s="1"/>
      <c r="BD135" s="1"/>
      <c r="BE135" s="1"/>
      <c r="BF135" s="1"/>
      <c r="BG135" s="1"/>
      <c r="BR135" s="7"/>
    </row>
    <row r="136" spans="10:70">
      <c r="J136" s="16"/>
      <c r="R136" s="6"/>
      <c r="S136" s="6"/>
      <c r="T136" s="6"/>
      <c r="V136" s="6"/>
      <c r="W136" s="6"/>
      <c r="X136" s="6"/>
      <c r="Y136" s="6"/>
      <c r="Z136" s="6"/>
      <c r="AA136" s="6"/>
      <c r="AB136" s="6"/>
      <c r="AD136" s="1"/>
      <c r="AE136" s="1"/>
      <c r="AF136" s="1"/>
      <c r="AG136" s="1"/>
      <c r="AH136" s="1"/>
      <c r="AI136" s="1"/>
      <c r="AJ136" s="1"/>
      <c r="AK136" s="1"/>
      <c r="AN136" s="1"/>
      <c r="AO136" s="1"/>
      <c r="AP136" s="1"/>
      <c r="AR136" s="1"/>
      <c r="AS136" s="1"/>
      <c r="AT136" s="1"/>
      <c r="AU136" s="1"/>
      <c r="AV136" s="1"/>
      <c r="AW136" s="1"/>
      <c r="AX136" s="1"/>
      <c r="AZ136" s="1"/>
      <c r="BA136" s="1"/>
      <c r="BB136" s="1"/>
      <c r="BC136" s="1"/>
      <c r="BD136" s="1"/>
      <c r="BE136" s="1"/>
      <c r="BF136" s="1"/>
      <c r="BG136" s="1"/>
      <c r="BR136" s="7"/>
    </row>
    <row r="137" spans="10:70">
      <c r="J137" s="16"/>
      <c r="R137" s="6"/>
      <c r="S137" s="6"/>
      <c r="T137" s="6"/>
      <c r="V137" s="6"/>
      <c r="W137" s="6"/>
      <c r="X137" s="6"/>
      <c r="Y137" s="6"/>
      <c r="Z137" s="6"/>
      <c r="AA137" s="6"/>
      <c r="AB137" s="6"/>
      <c r="AD137" s="1"/>
      <c r="AE137" s="1"/>
      <c r="AF137" s="1"/>
      <c r="AG137" s="1"/>
      <c r="AH137" s="1"/>
      <c r="AI137" s="1"/>
      <c r="AJ137" s="1"/>
      <c r="AK137" s="1"/>
      <c r="AN137" s="1"/>
      <c r="AO137" s="1"/>
      <c r="AP137" s="1"/>
      <c r="AR137" s="1"/>
      <c r="AS137" s="1"/>
      <c r="AT137" s="1"/>
      <c r="AU137" s="1"/>
      <c r="AV137" s="1"/>
      <c r="AW137" s="1"/>
      <c r="AX137" s="1"/>
      <c r="AZ137" s="1"/>
      <c r="BA137" s="1"/>
      <c r="BB137" s="1"/>
      <c r="BC137" s="1"/>
      <c r="BD137" s="1"/>
      <c r="BE137" s="1"/>
      <c r="BF137" s="1"/>
      <c r="BG137" s="1"/>
      <c r="BR137" s="7"/>
    </row>
    <row r="138" spans="10:70">
      <c r="J138" s="16"/>
      <c r="R138" s="6"/>
      <c r="S138" s="6"/>
      <c r="T138" s="6"/>
      <c r="V138" s="6"/>
      <c r="W138" s="6"/>
      <c r="X138" s="6"/>
      <c r="Y138" s="6"/>
      <c r="Z138" s="6"/>
      <c r="AA138" s="6"/>
      <c r="AB138" s="6"/>
      <c r="AD138" s="1"/>
      <c r="AE138" s="1"/>
      <c r="AF138" s="1"/>
      <c r="AG138" s="1"/>
      <c r="AH138" s="1"/>
      <c r="AI138" s="1"/>
      <c r="AJ138" s="1"/>
      <c r="AK138" s="1"/>
      <c r="AN138" s="1"/>
      <c r="AO138" s="1"/>
      <c r="AP138" s="1"/>
      <c r="AR138" s="1"/>
      <c r="AS138" s="1"/>
      <c r="AT138" s="1"/>
      <c r="AU138" s="1"/>
      <c r="AV138" s="1"/>
      <c r="AW138" s="1"/>
      <c r="AX138" s="1"/>
      <c r="AZ138" s="1"/>
      <c r="BA138" s="1"/>
      <c r="BB138" s="1"/>
      <c r="BC138" s="1"/>
      <c r="BD138" s="1"/>
      <c r="BE138" s="1"/>
      <c r="BF138" s="1"/>
      <c r="BG138" s="1"/>
      <c r="BR138" s="7"/>
    </row>
    <row r="139" spans="10:70">
      <c r="J139" s="16"/>
      <c r="R139" s="6"/>
      <c r="S139" s="6"/>
      <c r="T139" s="6"/>
      <c r="V139" s="6"/>
      <c r="W139" s="6"/>
      <c r="X139" s="6"/>
      <c r="Y139" s="6"/>
      <c r="Z139" s="6"/>
      <c r="AA139" s="6"/>
      <c r="AB139" s="6"/>
      <c r="AD139" s="1"/>
      <c r="AE139" s="1"/>
      <c r="AF139" s="1"/>
      <c r="AG139" s="1"/>
      <c r="AH139" s="1"/>
      <c r="AI139" s="1"/>
      <c r="AJ139" s="1"/>
      <c r="AK139" s="1"/>
      <c r="AN139" s="1"/>
      <c r="AO139" s="1"/>
      <c r="AP139" s="1"/>
      <c r="AR139" s="1"/>
      <c r="AS139" s="1"/>
      <c r="AT139" s="1"/>
      <c r="AU139" s="1"/>
      <c r="AV139" s="1"/>
      <c r="AW139" s="1"/>
      <c r="AX139" s="1"/>
      <c r="AZ139" s="1"/>
      <c r="BA139" s="1"/>
      <c r="BB139" s="1"/>
      <c r="BC139" s="1"/>
      <c r="BD139" s="1"/>
      <c r="BE139" s="1"/>
      <c r="BF139" s="1"/>
      <c r="BG139" s="1"/>
      <c r="BR139" s="7"/>
    </row>
    <row r="140" spans="10:70" ht="10.5" customHeight="1">
      <c r="J140" s="16"/>
      <c r="R140" s="6"/>
      <c r="S140" s="6"/>
      <c r="T140" s="6"/>
      <c r="V140" s="6"/>
      <c r="W140" s="6"/>
      <c r="X140" s="6"/>
      <c r="Y140" s="6"/>
      <c r="Z140" s="6"/>
      <c r="AA140" s="6"/>
      <c r="AB140" s="6"/>
      <c r="AD140" s="1"/>
      <c r="AE140" s="1"/>
      <c r="AF140" s="1"/>
      <c r="AG140" s="1"/>
      <c r="AH140" s="1"/>
      <c r="AI140" s="1"/>
      <c r="AJ140" s="1"/>
      <c r="AK140" s="1"/>
      <c r="AN140" s="1"/>
      <c r="AO140" s="1"/>
      <c r="AP140" s="1"/>
      <c r="AR140" s="1"/>
      <c r="AS140" s="1"/>
      <c r="AT140" s="1"/>
      <c r="AU140" s="1"/>
      <c r="AV140" s="1"/>
      <c r="AW140" s="1"/>
      <c r="AX140" s="1"/>
      <c r="AZ140" s="1"/>
      <c r="BA140" s="1"/>
      <c r="BB140" s="1"/>
      <c r="BC140" s="1"/>
      <c r="BD140" s="1"/>
      <c r="BE140" s="1"/>
      <c r="BF140" s="1"/>
      <c r="BG140" s="1"/>
      <c r="BR140" s="7"/>
    </row>
    <row r="141" spans="10:70" ht="9.75" customHeight="1">
      <c r="J141" s="16"/>
      <c r="R141" s="6"/>
      <c r="S141" s="6"/>
      <c r="T141" s="6"/>
      <c r="V141" s="6"/>
      <c r="W141" s="6"/>
      <c r="X141" s="6"/>
      <c r="Y141" s="6"/>
      <c r="Z141" s="6"/>
      <c r="AA141" s="6"/>
      <c r="AB141" s="6"/>
      <c r="AD141" s="1"/>
      <c r="AE141" s="1"/>
      <c r="AF141" s="1"/>
      <c r="AG141" s="1"/>
      <c r="AH141" s="1"/>
      <c r="AI141" s="1"/>
      <c r="AJ141" s="1"/>
      <c r="AK141" s="1"/>
      <c r="AN141" s="1"/>
      <c r="AO141" s="1"/>
      <c r="AP141" s="1"/>
      <c r="AR141" s="1"/>
      <c r="AS141" s="1"/>
      <c r="AT141" s="1"/>
      <c r="AU141" s="1"/>
      <c r="AV141" s="1"/>
      <c r="AW141" s="1"/>
      <c r="AX141" s="1"/>
      <c r="AZ141" s="1"/>
      <c r="BA141" s="1"/>
      <c r="BB141" s="1"/>
      <c r="BC141" s="1"/>
      <c r="BD141" s="1"/>
      <c r="BE141" s="1"/>
      <c r="BF141" s="1"/>
      <c r="BG141" s="1"/>
      <c r="BR141" s="7"/>
    </row>
    <row r="142" spans="10:70" ht="9.75" customHeight="1">
      <c r="J142" s="16"/>
      <c r="R142" s="6"/>
      <c r="S142" s="6"/>
      <c r="T142" s="6"/>
      <c r="V142" s="6"/>
      <c r="W142" s="6"/>
      <c r="X142" s="6"/>
      <c r="Y142" s="6"/>
      <c r="Z142" s="6"/>
      <c r="AA142" s="6"/>
      <c r="AB142" s="6"/>
      <c r="AD142" s="1"/>
      <c r="AE142" s="1"/>
      <c r="AF142" s="1"/>
      <c r="AG142" s="1"/>
      <c r="AH142" s="1"/>
      <c r="AI142" s="1"/>
      <c r="AJ142" s="1"/>
      <c r="AK142" s="1"/>
      <c r="AN142" s="1"/>
      <c r="AO142" s="1"/>
      <c r="AP142" s="1"/>
      <c r="AR142" s="1"/>
      <c r="AS142" s="1"/>
      <c r="AT142" s="1"/>
      <c r="AU142" s="1"/>
      <c r="AV142" s="1"/>
      <c r="AW142" s="1"/>
      <c r="AX142" s="1"/>
      <c r="AZ142" s="1"/>
      <c r="BA142" s="1"/>
      <c r="BB142" s="1"/>
      <c r="BC142" s="1"/>
      <c r="BD142" s="1"/>
      <c r="BE142" s="1"/>
      <c r="BF142" s="1"/>
      <c r="BG142" s="1"/>
      <c r="BR142" s="7"/>
    </row>
    <row r="143" spans="10:70">
      <c r="J143" s="16"/>
      <c r="R143" s="6"/>
      <c r="S143" s="6"/>
      <c r="T143" s="6"/>
      <c r="V143" s="6"/>
      <c r="W143" s="6"/>
      <c r="X143" s="6"/>
      <c r="Y143" s="6"/>
      <c r="Z143" s="6"/>
      <c r="AA143" s="6"/>
      <c r="AB143" s="6"/>
      <c r="AD143" s="1"/>
      <c r="AE143" s="1"/>
      <c r="AF143" s="1"/>
      <c r="AG143" s="1"/>
      <c r="AH143" s="1"/>
      <c r="AI143" s="1"/>
      <c r="AJ143" s="1"/>
      <c r="AK143" s="1"/>
      <c r="AN143" s="1"/>
      <c r="AO143" s="1"/>
      <c r="AP143" s="1"/>
      <c r="AR143" s="1"/>
      <c r="AS143" s="1"/>
      <c r="AT143" s="1"/>
      <c r="AU143" s="1"/>
      <c r="AV143" s="1"/>
      <c r="AW143" s="1"/>
      <c r="AX143" s="1"/>
      <c r="AZ143" s="1"/>
      <c r="BA143" s="1"/>
      <c r="BB143" s="1"/>
      <c r="BC143" s="1"/>
      <c r="BD143" s="1"/>
      <c r="BE143" s="1"/>
      <c r="BF143" s="1"/>
      <c r="BG143" s="1"/>
      <c r="BR143" s="7"/>
    </row>
    <row r="144" spans="10:70">
      <c r="J144" s="16"/>
      <c r="R144" s="6"/>
      <c r="S144" s="6"/>
      <c r="T144" s="6"/>
      <c r="V144" s="6"/>
      <c r="W144" s="6"/>
      <c r="X144" s="6"/>
      <c r="Y144" s="6"/>
      <c r="Z144" s="6"/>
      <c r="AA144" s="6"/>
      <c r="AB144" s="6"/>
      <c r="AD144" s="1"/>
      <c r="AE144" s="1"/>
      <c r="AF144" s="1"/>
      <c r="AG144" s="1"/>
      <c r="AH144" s="1"/>
      <c r="AI144" s="1"/>
      <c r="AJ144" s="1"/>
      <c r="AK144" s="1"/>
      <c r="AN144" s="1"/>
      <c r="AO144" s="1"/>
      <c r="AP144" s="1"/>
      <c r="AR144" s="1"/>
      <c r="AS144" s="1"/>
      <c r="AT144" s="1"/>
      <c r="AU144" s="1"/>
      <c r="AV144" s="1"/>
      <c r="AW144" s="1"/>
      <c r="AX144" s="1"/>
      <c r="AZ144" s="1"/>
      <c r="BA144" s="1"/>
      <c r="BB144" s="1"/>
      <c r="BC144" s="1"/>
      <c r="BD144" s="1"/>
      <c r="BE144" s="1"/>
      <c r="BF144" s="1"/>
      <c r="BG144" s="1"/>
      <c r="BR144" s="7"/>
    </row>
    <row r="145" spans="10:70">
      <c r="J145" s="16"/>
      <c r="R145" s="6"/>
      <c r="S145" s="6"/>
      <c r="T145" s="6"/>
      <c r="V145" s="6"/>
      <c r="W145" s="6"/>
      <c r="X145" s="6"/>
      <c r="Y145" s="6"/>
      <c r="Z145" s="6"/>
      <c r="AA145" s="6"/>
      <c r="AB145" s="6"/>
      <c r="AD145" s="1"/>
      <c r="AE145" s="1"/>
      <c r="AF145" s="1"/>
      <c r="AG145" s="1"/>
      <c r="AH145" s="1"/>
      <c r="AI145" s="1"/>
      <c r="AJ145" s="1"/>
      <c r="AK145" s="1"/>
      <c r="AN145" s="1"/>
      <c r="AO145" s="1"/>
      <c r="AP145" s="1"/>
      <c r="AR145" s="1"/>
      <c r="AS145" s="1"/>
      <c r="AT145" s="1"/>
      <c r="AU145" s="1"/>
      <c r="AV145" s="1"/>
      <c r="AW145" s="1"/>
      <c r="AX145" s="1"/>
      <c r="AZ145" s="1"/>
      <c r="BA145" s="1"/>
      <c r="BB145" s="1"/>
      <c r="BC145" s="1"/>
      <c r="BD145" s="1"/>
      <c r="BE145" s="1"/>
      <c r="BF145" s="1"/>
      <c r="BG145" s="1"/>
      <c r="BR145" s="7"/>
    </row>
    <row r="146" spans="10:70">
      <c r="J146" s="16"/>
      <c r="R146" s="6"/>
      <c r="S146" s="6"/>
      <c r="T146" s="6"/>
      <c r="V146" s="6"/>
      <c r="W146" s="6"/>
      <c r="X146" s="6"/>
      <c r="Y146" s="6"/>
      <c r="Z146" s="6"/>
      <c r="AA146" s="6"/>
      <c r="AB146" s="6"/>
      <c r="AD146" s="1"/>
      <c r="AE146" s="1"/>
      <c r="AF146" s="1"/>
      <c r="AG146" s="1"/>
      <c r="AH146" s="1"/>
      <c r="AI146" s="1"/>
      <c r="AJ146" s="1"/>
      <c r="AK146" s="1"/>
      <c r="AN146" s="1"/>
      <c r="AO146" s="1"/>
      <c r="AP146" s="1"/>
      <c r="AR146" s="1"/>
      <c r="AS146" s="1"/>
      <c r="AT146" s="1"/>
      <c r="AU146" s="1"/>
      <c r="AV146" s="1"/>
      <c r="AW146" s="1"/>
      <c r="AX146" s="1"/>
      <c r="AZ146" s="1"/>
      <c r="BA146" s="1"/>
      <c r="BB146" s="1"/>
      <c r="BC146" s="1"/>
      <c r="BD146" s="1"/>
      <c r="BE146" s="1"/>
      <c r="BF146" s="1"/>
      <c r="BG146" s="1"/>
      <c r="BR146" s="7"/>
    </row>
    <row r="147" spans="10:70">
      <c r="J147" s="16"/>
      <c r="R147" s="6"/>
      <c r="S147" s="6"/>
      <c r="T147" s="6"/>
      <c r="V147" s="6"/>
      <c r="W147" s="6"/>
      <c r="X147" s="6"/>
      <c r="Y147" s="6"/>
      <c r="Z147" s="6"/>
      <c r="AA147" s="6"/>
      <c r="AB147" s="6"/>
      <c r="AD147" s="1"/>
      <c r="AE147" s="1"/>
      <c r="AF147" s="1"/>
      <c r="AG147" s="1"/>
      <c r="AH147" s="1"/>
      <c r="AI147" s="1"/>
      <c r="AJ147" s="1"/>
      <c r="AK147" s="1"/>
      <c r="AN147" s="1"/>
      <c r="AO147" s="1"/>
      <c r="AP147" s="1"/>
      <c r="AR147" s="1"/>
      <c r="AS147" s="1"/>
      <c r="AT147" s="1"/>
      <c r="AU147" s="1"/>
      <c r="AV147" s="1"/>
      <c r="AW147" s="1"/>
      <c r="AX147" s="1"/>
      <c r="AZ147" s="1"/>
      <c r="BA147" s="1"/>
      <c r="BB147" s="1"/>
      <c r="BC147" s="1"/>
      <c r="BD147" s="1"/>
      <c r="BE147" s="1"/>
      <c r="BF147" s="1"/>
      <c r="BG147" s="1"/>
      <c r="BR147" s="7"/>
    </row>
    <row r="148" spans="10:70">
      <c r="J148" s="16"/>
      <c r="R148" s="6"/>
      <c r="S148" s="6"/>
      <c r="T148" s="6"/>
      <c r="V148" s="6"/>
      <c r="W148" s="6"/>
      <c r="X148" s="6"/>
      <c r="Y148" s="6"/>
      <c r="Z148" s="6"/>
      <c r="AA148" s="6"/>
      <c r="AB148" s="6"/>
      <c r="AD148" s="1"/>
      <c r="AE148" s="1"/>
      <c r="AF148" s="1"/>
      <c r="AG148" s="1"/>
      <c r="AH148" s="1"/>
      <c r="AI148" s="1"/>
      <c r="AJ148" s="1"/>
      <c r="AK148" s="1"/>
      <c r="AN148" s="1"/>
      <c r="AO148" s="1"/>
      <c r="AP148" s="1"/>
      <c r="AR148" s="1"/>
      <c r="AS148" s="1"/>
      <c r="AT148" s="1"/>
      <c r="AU148" s="1"/>
      <c r="AV148" s="1"/>
      <c r="AW148" s="1"/>
      <c r="AX148" s="1"/>
      <c r="AZ148" s="1"/>
      <c r="BA148" s="1"/>
      <c r="BB148" s="1"/>
      <c r="BC148" s="1"/>
      <c r="BD148" s="1"/>
      <c r="BE148" s="1"/>
      <c r="BF148" s="1"/>
      <c r="BG148" s="1"/>
      <c r="BR148" s="7"/>
    </row>
    <row r="149" spans="10:70">
      <c r="J149" s="16"/>
      <c r="R149" s="6"/>
      <c r="S149" s="6"/>
      <c r="T149" s="6"/>
      <c r="V149" s="6"/>
      <c r="W149" s="6"/>
      <c r="X149" s="6"/>
      <c r="Y149" s="6"/>
      <c r="Z149" s="6"/>
      <c r="AA149" s="6"/>
      <c r="AB149" s="6"/>
      <c r="AD149" s="1"/>
      <c r="AE149" s="1"/>
      <c r="AF149" s="1"/>
      <c r="AG149" s="1"/>
      <c r="AH149" s="1"/>
      <c r="AI149" s="1"/>
      <c r="AJ149" s="1"/>
      <c r="AK149" s="1"/>
      <c r="AN149" s="1"/>
      <c r="AO149" s="1"/>
      <c r="AP149" s="1"/>
      <c r="AR149" s="1"/>
      <c r="AS149" s="1"/>
      <c r="AT149" s="1"/>
      <c r="AU149" s="1"/>
      <c r="AV149" s="1"/>
      <c r="AW149" s="1"/>
      <c r="AX149" s="1"/>
      <c r="AZ149" s="1"/>
      <c r="BA149" s="1"/>
      <c r="BB149" s="1"/>
      <c r="BC149" s="1"/>
      <c r="BD149" s="1"/>
      <c r="BE149" s="1"/>
      <c r="BF149" s="1"/>
      <c r="BG149" s="1"/>
      <c r="BR149" s="7"/>
    </row>
    <row r="150" spans="10:70">
      <c r="J150" s="16"/>
      <c r="R150" s="6"/>
      <c r="S150" s="6"/>
      <c r="T150" s="6"/>
      <c r="V150" s="6"/>
      <c r="W150" s="6"/>
      <c r="X150" s="6"/>
      <c r="Y150" s="6"/>
      <c r="Z150" s="6"/>
      <c r="AA150" s="6"/>
      <c r="AB150" s="6"/>
      <c r="AD150" s="1"/>
      <c r="AE150" s="1"/>
      <c r="AF150" s="1"/>
      <c r="AG150" s="1"/>
      <c r="AH150" s="1"/>
      <c r="AI150" s="1"/>
      <c r="AJ150" s="1"/>
      <c r="AK150" s="1"/>
      <c r="AN150" s="1"/>
      <c r="AO150" s="1"/>
      <c r="AP150" s="1"/>
      <c r="AR150" s="1"/>
      <c r="AS150" s="1"/>
      <c r="AT150" s="1"/>
      <c r="AU150" s="1"/>
      <c r="AV150" s="1"/>
      <c r="AW150" s="1"/>
      <c r="AX150" s="1"/>
      <c r="AZ150" s="1"/>
      <c r="BA150" s="1"/>
      <c r="BB150" s="1"/>
      <c r="BC150" s="1"/>
      <c r="BD150" s="1"/>
      <c r="BE150" s="1"/>
      <c r="BF150" s="1"/>
      <c r="BG150" s="1"/>
      <c r="BR150" s="7"/>
    </row>
    <row r="151" spans="10:70">
      <c r="J151" s="16"/>
      <c r="R151" s="6"/>
      <c r="S151" s="6"/>
      <c r="T151" s="6"/>
      <c r="V151" s="6"/>
      <c r="W151" s="6"/>
      <c r="X151" s="6"/>
      <c r="Y151" s="6"/>
      <c r="Z151" s="6"/>
      <c r="AA151" s="6"/>
      <c r="AB151" s="6"/>
      <c r="AD151" s="1"/>
      <c r="AE151" s="1"/>
      <c r="AF151" s="1"/>
      <c r="AG151" s="1"/>
      <c r="AH151" s="1"/>
      <c r="AI151" s="1"/>
      <c r="AJ151" s="1"/>
      <c r="AK151" s="1"/>
      <c r="AN151" s="1"/>
      <c r="AO151" s="1"/>
      <c r="AP151" s="1"/>
      <c r="AR151" s="1"/>
      <c r="AS151" s="1"/>
      <c r="AT151" s="1"/>
      <c r="AU151" s="1"/>
      <c r="AV151" s="1"/>
      <c r="AW151" s="1"/>
      <c r="AX151" s="1"/>
      <c r="AZ151" s="1"/>
      <c r="BA151" s="1"/>
      <c r="BB151" s="1"/>
      <c r="BC151" s="1"/>
      <c r="BD151" s="1"/>
      <c r="BE151" s="1"/>
      <c r="BF151" s="1"/>
      <c r="BG151" s="1"/>
      <c r="BR151" s="7"/>
    </row>
    <row r="152" spans="10:70">
      <c r="J152" s="16"/>
      <c r="R152" s="6"/>
      <c r="S152" s="6"/>
      <c r="T152" s="6"/>
      <c r="V152" s="6"/>
      <c r="W152" s="6"/>
      <c r="X152" s="6"/>
      <c r="Y152" s="6"/>
      <c r="Z152" s="6"/>
      <c r="AA152" s="6"/>
      <c r="AB152" s="6"/>
      <c r="AD152" s="1"/>
      <c r="AE152" s="1"/>
      <c r="AF152" s="1"/>
      <c r="AG152" s="1"/>
      <c r="AH152" s="1"/>
      <c r="AI152" s="1"/>
      <c r="AJ152" s="1"/>
      <c r="AK152" s="1"/>
      <c r="AN152" s="1"/>
      <c r="AO152" s="1"/>
      <c r="AP152" s="1"/>
      <c r="AR152" s="1"/>
      <c r="AS152" s="1"/>
      <c r="AT152" s="1"/>
      <c r="AU152" s="1"/>
      <c r="AV152" s="1"/>
      <c r="AW152" s="1"/>
      <c r="AX152" s="1"/>
      <c r="AZ152" s="1"/>
      <c r="BA152" s="1"/>
      <c r="BB152" s="1"/>
      <c r="BC152" s="1"/>
      <c r="BD152" s="1"/>
      <c r="BE152" s="1"/>
      <c r="BF152" s="1"/>
      <c r="BG152" s="1"/>
      <c r="BR152" s="7"/>
    </row>
    <row r="153" spans="10:70">
      <c r="J153" s="17"/>
      <c r="R153" s="6"/>
      <c r="S153" s="6"/>
      <c r="T153" s="6"/>
      <c r="V153" s="6"/>
      <c r="W153" s="6"/>
      <c r="X153" s="6"/>
      <c r="Y153" s="6"/>
      <c r="Z153" s="6"/>
      <c r="AA153" s="6"/>
      <c r="AB153" s="6"/>
      <c r="AD153" s="1"/>
      <c r="AE153" s="1"/>
      <c r="AF153" s="1"/>
      <c r="AG153" s="1"/>
      <c r="AH153" s="1"/>
      <c r="AI153" s="1"/>
      <c r="AJ153" s="1"/>
      <c r="AK153" s="1"/>
      <c r="AN153" s="1"/>
      <c r="AO153" s="1"/>
      <c r="AP153" s="1"/>
      <c r="AR153" s="1"/>
      <c r="AS153" s="1"/>
      <c r="AT153" s="1"/>
      <c r="AU153" s="1"/>
      <c r="AV153" s="1"/>
      <c r="AW153" s="1"/>
      <c r="AX153" s="1"/>
      <c r="AZ153" s="1"/>
      <c r="BA153" s="1"/>
      <c r="BB153" s="1"/>
      <c r="BC153" s="1"/>
      <c r="BD153" s="1"/>
      <c r="BE153" s="1"/>
      <c r="BF153" s="1"/>
      <c r="BG153" s="1"/>
      <c r="BR153" s="8"/>
    </row>
    <row r="154" spans="10:70">
      <c r="J154" s="16"/>
      <c r="R154" s="6"/>
      <c r="S154" s="6"/>
      <c r="T154" s="6"/>
      <c r="V154" s="6"/>
      <c r="W154" s="6"/>
      <c r="X154" s="6"/>
      <c r="Y154" s="6"/>
      <c r="Z154" s="6"/>
      <c r="AA154" s="6"/>
      <c r="AB154" s="6"/>
      <c r="AD154" s="1"/>
      <c r="AE154" s="1"/>
      <c r="AF154" s="1"/>
      <c r="AG154" s="1"/>
      <c r="AH154" s="1"/>
      <c r="AI154" s="1"/>
      <c r="AJ154" s="1"/>
      <c r="AK154" s="1"/>
      <c r="AN154" s="1"/>
      <c r="AO154" s="1"/>
      <c r="AP154" s="1"/>
      <c r="AR154" s="1"/>
      <c r="AS154" s="1"/>
      <c r="AT154" s="1"/>
      <c r="AU154" s="1"/>
      <c r="AV154" s="1"/>
      <c r="AW154" s="1"/>
      <c r="AX154" s="1"/>
      <c r="AZ154" s="1"/>
      <c r="BA154" s="1"/>
      <c r="BB154" s="1"/>
      <c r="BC154" s="1"/>
      <c r="BD154" s="1"/>
      <c r="BE154" s="1"/>
      <c r="BF154" s="1"/>
      <c r="BG154" s="1"/>
      <c r="BR154" s="7"/>
    </row>
    <row r="155" spans="10:70">
      <c r="J155" s="16"/>
      <c r="R155" s="6"/>
      <c r="S155" s="6"/>
      <c r="T155" s="6"/>
      <c r="V155" s="6"/>
      <c r="W155" s="6"/>
      <c r="X155" s="6"/>
      <c r="Y155" s="6"/>
      <c r="Z155" s="6"/>
      <c r="AA155" s="6"/>
      <c r="AB155" s="6"/>
      <c r="AD155" s="1"/>
      <c r="AE155" s="1"/>
      <c r="AF155" s="1"/>
      <c r="AG155" s="1"/>
      <c r="AH155" s="1"/>
      <c r="AI155" s="1"/>
      <c r="AJ155" s="1"/>
      <c r="AK155" s="1"/>
      <c r="AN155" s="1"/>
      <c r="AO155" s="1"/>
      <c r="AP155" s="1"/>
      <c r="AR155" s="1"/>
      <c r="AS155" s="1"/>
      <c r="AT155" s="1"/>
      <c r="AU155" s="1"/>
      <c r="AV155" s="1"/>
      <c r="AW155" s="1"/>
      <c r="AX155" s="1"/>
      <c r="AZ155" s="1"/>
      <c r="BA155" s="1"/>
      <c r="BB155" s="1"/>
      <c r="BC155" s="1"/>
      <c r="BD155" s="1"/>
      <c r="BE155" s="1"/>
      <c r="BF155" s="1"/>
      <c r="BG155" s="1"/>
      <c r="BR155" s="7"/>
    </row>
    <row r="156" spans="10:70">
      <c r="J156" s="16"/>
      <c r="R156" s="6"/>
      <c r="S156" s="6"/>
      <c r="T156" s="6"/>
      <c r="V156" s="6"/>
      <c r="W156" s="6"/>
      <c r="X156" s="6"/>
      <c r="Y156" s="6"/>
      <c r="Z156" s="6"/>
      <c r="AA156" s="6"/>
      <c r="AB156" s="6"/>
      <c r="AD156" s="1"/>
      <c r="AE156" s="1"/>
      <c r="AF156" s="1"/>
      <c r="AG156" s="1"/>
      <c r="AH156" s="1"/>
      <c r="AI156" s="1"/>
      <c r="AJ156" s="1"/>
      <c r="AK156" s="1"/>
      <c r="AN156" s="1"/>
      <c r="AO156" s="1"/>
      <c r="AP156" s="1"/>
      <c r="AR156" s="1"/>
      <c r="AS156" s="1"/>
      <c r="AT156" s="1"/>
      <c r="AU156" s="1"/>
      <c r="AV156" s="1"/>
      <c r="AW156" s="1"/>
      <c r="AX156" s="1"/>
      <c r="AZ156" s="1"/>
      <c r="BA156" s="1"/>
      <c r="BB156" s="1"/>
      <c r="BC156" s="1"/>
      <c r="BD156" s="1"/>
      <c r="BE156" s="1"/>
      <c r="BF156" s="1"/>
      <c r="BG156" s="1"/>
      <c r="BR156" s="7"/>
    </row>
    <row r="157" spans="10:70">
      <c r="J157" s="16"/>
      <c r="R157" s="6"/>
      <c r="S157" s="6"/>
      <c r="T157" s="6"/>
      <c r="V157" s="6"/>
      <c r="W157" s="6"/>
      <c r="X157" s="6"/>
      <c r="Y157" s="6"/>
      <c r="Z157" s="6"/>
      <c r="AA157" s="6"/>
      <c r="AB157" s="6"/>
      <c r="AD157" s="1"/>
      <c r="AE157" s="1"/>
      <c r="AF157" s="1"/>
      <c r="AG157" s="1"/>
      <c r="AH157" s="1"/>
      <c r="AI157" s="1"/>
      <c r="AJ157" s="1"/>
      <c r="AK157" s="1"/>
      <c r="AN157" s="1"/>
      <c r="AO157" s="1"/>
      <c r="AP157" s="1"/>
      <c r="AR157" s="1"/>
      <c r="AS157" s="1"/>
      <c r="AT157" s="1"/>
      <c r="AU157" s="1"/>
      <c r="AV157" s="1"/>
      <c r="AW157" s="1"/>
      <c r="AX157" s="1"/>
      <c r="AZ157" s="1"/>
      <c r="BA157" s="1"/>
      <c r="BB157" s="1"/>
      <c r="BC157" s="1"/>
      <c r="BD157" s="1"/>
      <c r="BE157" s="1"/>
      <c r="BF157" s="1"/>
      <c r="BG157" s="1"/>
      <c r="BR157" s="7"/>
    </row>
    <row r="158" spans="10:70">
      <c r="J158" s="16"/>
      <c r="R158" s="6"/>
      <c r="S158" s="6"/>
      <c r="T158" s="6"/>
      <c r="V158" s="6"/>
      <c r="W158" s="6"/>
      <c r="X158" s="6"/>
      <c r="Y158" s="6"/>
      <c r="Z158" s="6"/>
      <c r="AA158" s="6"/>
      <c r="AB158" s="6"/>
      <c r="AD158" s="1"/>
      <c r="AE158" s="1"/>
      <c r="AF158" s="1"/>
      <c r="AG158" s="1"/>
      <c r="AH158" s="1"/>
      <c r="AI158" s="1"/>
      <c r="AJ158" s="1"/>
      <c r="AK158" s="1"/>
      <c r="AN158" s="1"/>
      <c r="AO158" s="1"/>
      <c r="AP158" s="1"/>
      <c r="AR158" s="1"/>
      <c r="AS158" s="1"/>
      <c r="AT158" s="1"/>
      <c r="AU158" s="1"/>
      <c r="AV158" s="1"/>
      <c r="AW158" s="1"/>
      <c r="AX158" s="1"/>
      <c r="AZ158" s="1"/>
      <c r="BA158" s="1"/>
      <c r="BB158" s="1"/>
      <c r="BC158" s="1"/>
      <c r="BD158" s="1"/>
      <c r="BE158" s="1"/>
      <c r="BF158" s="1"/>
      <c r="BG158" s="1"/>
      <c r="BR158" s="7"/>
    </row>
    <row r="159" spans="10:70">
      <c r="J159" s="16"/>
      <c r="R159" s="6"/>
      <c r="S159" s="6"/>
      <c r="T159" s="6"/>
      <c r="V159" s="6"/>
      <c r="W159" s="6"/>
      <c r="X159" s="6"/>
      <c r="Y159" s="6"/>
      <c r="Z159" s="6"/>
      <c r="AA159" s="6"/>
      <c r="AB159" s="6"/>
      <c r="AD159" s="1"/>
      <c r="AE159" s="1"/>
      <c r="AF159" s="1"/>
      <c r="AG159" s="1"/>
      <c r="AH159" s="1"/>
      <c r="AI159" s="1"/>
      <c r="AJ159" s="1"/>
      <c r="AK159" s="1"/>
      <c r="AN159" s="1"/>
      <c r="AO159" s="1"/>
      <c r="AP159" s="1"/>
      <c r="AR159" s="1"/>
      <c r="AS159" s="1"/>
      <c r="AT159" s="1"/>
      <c r="AU159" s="1"/>
      <c r="AV159" s="1"/>
      <c r="AW159" s="1"/>
      <c r="AX159" s="1"/>
      <c r="AZ159" s="1"/>
      <c r="BA159" s="1"/>
      <c r="BB159" s="1"/>
      <c r="BC159" s="1"/>
      <c r="BD159" s="1"/>
      <c r="BE159" s="1"/>
      <c r="BF159" s="1"/>
      <c r="BG159" s="1"/>
      <c r="BR159" s="7"/>
    </row>
    <row r="160" spans="10:70">
      <c r="J160" s="16"/>
      <c r="R160" s="6"/>
      <c r="S160" s="6"/>
      <c r="T160" s="6"/>
      <c r="V160" s="6"/>
      <c r="W160" s="6"/>
      <c r="X160" s="6"/>
      <c r="Y160" s="6"/>
      <c r="Z160" s="6"/>
      <c r="AA160" s="6"/>
      <c r="AB160" s="6"/>
      <c r="AD160" s="1"/>
      <c r="AE160" s="1"/>
      <c r="AF160" s="1"/>
      <c r="AG160" s="1"/>
      <c r="AH160" s="1"/>
      <c r="AI160" s="1"/>
      <c r="AJ160" s="1"/>
      <c r="AK160" s="1"/>
      <c r="AN160" s="1"/>
      <c r="AO160" s="1"/>
      <c r="AP160" s="1"/>
      <c r="AR160" s="1"/>
      <c r="AS160" s="1"/>
      <c r="AT160" s="1"/>
      <c r="AU160" s="1"/>
      <c r="AV160" s="1"/>
      <c r="AW160" s="1"/>
      <c r="AX160" s="1"/>
      <c r="AZ160" s="1"/>
      <c r="BA160" s="1"/>
      <c r="BB160" s="1"/>
      <c r="BC160" s="1"/>
      <c r="BD160" s="1"/>
      <c r="BE160" s="1"/>
      <c r="BF160" s="1"/>
      <c r="BG160" s="1"/>
      <c r="BR160" s="7"/>
    </row>
    <row r="161" spans="10:70">
      <c r="J161" s="16"/>
      <c r="R161" s="6"/>
      <c r="S161" s="6"/>
      <c r="T161" s="6"/>
      <c r="V161" s="6"/>
      <c r="W161" s="6"/>
      <c r="X161" s="6"/>
      <c r="Y161" s="6"/>
      <c r="Z161" s="6"/>
      <c r="AA161" s="6"/>
      <c r="AB161" s="6"/>
      <c r="AD161" s="1"/>
      <c r="AE161" s="1"/>
      <c r="AF161" s="1"/>
      <c r="AG161" s="1"/>
      <c r="AH161" s="1"/>
      <c r="AI161" s="1"/>
      <c r="AJ161" s="1"/>
      <c r="AK161" s="1"/>
      <c r="AN161" s="1"/>
      <c r="AO161" s="1"/>
      <c r="AP161" s="1"/>
      <c r="AR161" s="1"/>
      <c r="AS161" s="1"/>
      <c r="AT161" s="1"/>
      <c r="AU161" s="1"/>
      <c r="AV161" s="1"/>
      <c r="AW161" s="1"/>
      <c r="AX161" s="1"/>
      <c r="AZ161" s="1"/>
      <c r="BA161" s="1"/>
      <c r="BB161" s="1"/>
      <c r="BC161" s="1"/>
      <c r="BD161" s="1"/>
      <c r="BE161" s="1"/>
      <c r="BF161" s="1"/>
      <c r="BG161" s="1"/>
      <c r="BR161" s="7"/>
    </row>
    <row r="162" spans="10:70">
      <c r="J162" s="16"/>
      <c r="R162" s="6"/>
      <c r="S162" s="6"/>
      <c r="T162" s="6"/>
      <c r="V162" s="6"/>
      <c r="W162" s="6"/>
      <c r="X162" s="6"/>
      <c r="Y162" s="6"/>
      <c r="Z162" s="6"/>
      <c r="AA162" s="6"/>
      <c r="AB162" s="6"/>
      <c r="AD162" s="1"/>
      <c r="AE162" s="1"/>
      <c r="AF162" s="1"/>
      <c r="AG162" s="1"/>
      <c r="AH162" s="1"/>
      <c r="AI162" s="1"/>
      <c r="AJ162" s="1"/>
      <c r="AK162" s="1"/>
      <c r="AN162" s="1"/>
      <c r="AO162" s="1"/>
      <c r="AP162" s="1"/>
      <c r="AR162" s="1"/>
      <c r="AS162" s="1"/>
      <c r="AT162" s="1"/>
      <c r="AU162" s="1"/>
      <c r="AV162" s="1"/>
      <c r="AW162" s="1"/>
      <c r="AX162" s="1"/>
      <c r="AZ162" s="1"/>
      <c r="BA162" s="1"/>
      <c r="BB162" s="1"/>
      <c r="BC162" s="1"/>
      <c r="BD162" s="1"/>
      <c r="BE162" s="1"/>
      <c r="BF162" s="1"/>
      <c r="BG162" s="1"/>
      <c r="BR162" s="7"/>
    </row>
    <row r="163" spans="10:70">
      <c r="J163" s="16"/>
      <c r="R163" s="6"/>
      <c r="S163" s="6"/>
      <c r="T163" s="6"/>
      <c r="V163" s="6"/>
      <c r="W163" s="6"/>
      <c r="X163" s="6"/>
      <c r="Y163" s="6"/>
      <c r="Z163" s="6"/>
      <c r="AA163" s="6"/>
      <c r="AB163" s="6"/>
      <c r="AD163" s="1"/>
      <c r="AE163" s="1"/>
      <c r="AF163" s="1"/>
      <c r="AG163" s="1"/>
      <c r="AH163" s="1"/>
      <c r="AI163" s="1"/>
      <c r="AJ163" s="1"/>
      <c r="AK163" s="1"/>
      <c r="AN163" s="1"/>
      <c r="AO163" s="1"/>
      <c r="AP163" s="1"/>
      <c r="AR163" s="1"/>
      <c r="AS163" s="1"/>
      <c r="AT163" s="1"/>
      <c r="AU163" s="1"/>
      <c r="AV163" s="1"/>
      <c r="AW163" s="1"/>
      <c r="AX163" s="1"/>
      <c r="AZ163" s="1"/>
      <c r="BA163" s="1"/>
      <c r="BB163" s="1"/>
      <c r="BC163" s="1"/>
      <c r="BD163" s="1"/>
      <c r="BE163" s="1"/>
      <c r="BF163" s="1"/>
      <c r="BG163" s="1"/>
      <c r="BR163" s="7"/>
    </row>
    <row r="164" spans="10:70">
      <c r="J164" s="16"/>
      <c r="R164" s="6"/>
      <c r="S164" s="6"/>
      <c r="T164" s="6"/>
      <c r="V164" s="6"/>
      <c r="W164" s="6"/>
      <c r="X164" s="6"/>
      <c r="Y164" s="6"/>
      <c r="Z164" s="6"/>
      <c r="AA164" s="6"/>
      <c r="AB164" s="6"/>
      <c r="AD164" s="1"/>
      <c r="AE164" s="1"/>
      <c r="AF164" s="1"/>
      <c r="AG164" s="1"/>
      <c r="AH164" s="1"/>
      <c r="AI164" s="1"/>
      <c r="AJ164" s="1"/>
      <c r="AK164" s="1"/>
      <c r="AN164" s="1"/>
      <c r="AO164" s="1"/>
      <c r="AP164" s="1"/>
      <c r="AR164" s="1"/>
      <c r="AS164" s="1"/>
      <c r="AT164" s="1"/>
      <c r="AU164" s="1"/>
      <c r="AV164" s="1"/>
      <c r="AW164" s="1"/>
      <c r="AX164" s="1"/>
      <c r="AZ164" s="1"/>
      <c r="BA164" s="1"/>
      <c r="BB164" s="1"/>
      <c r="BC164" s="1"/>
      <c r="BD164" s="1"/>
      <c r="BE164" s="1"/>
      <c r="BF164" s="1"/>
      <c r="BG164" s="1"/>
      <c r="BR164" s="7"/>
    </row>
    <row r="165" spans="10:70">
      <c r="J165" s="16"/>
      <c r="R165" s="6"/>
      <c r="S165" s="6"/>
      <c r="T165" s="6"/>
      <c r="V165" s="6"/>
      <c r="W165" s="6"/>
      <c r="X165" s="6"/>
      <c r="Y165" s="6"/>
      <c r="Z165" s="6"/>
      <c r="AA165" s="6"/>
      <c r="AB165" s="6"/>
      <c r="AD165" s="1"/>
      <c r="AE165" s="1"/>
      <c r="AF165" s="1"/>
      <c r="AG165" s="1"/>
      <c r="AH165" s="1"/>
      <c r="AI165" s="1"/>
      <c r="AJ165" s="1"/>
      <c r="AK165" s="1"/>
      <c r="AN165" s="1"/>
      <c r="AO165" s="1"/>
      <c r="AP165" s="1"/>
      <c r="AR165" s="1"/>
      <c r="AS165" s="1"/>
      <c r="AT165" s="1"/>
      <c r="AU165" s="1"/>
      <c r="AV165" s="1"/>
      <c r="AW165" s="1"/>
      <c r="AX165" s="1"/>
      <c r="AZ165" s="1"/>
      <c r="BA165" s="1"/>
      <c r="BB165" s="1"/>
      <c r="BC165" s="1"/>
      <c r="BD165" s="1"/>
      <c r="BE165" s="1"/>
      <c r="BF165" s="1"/>
      <c r="BG165" s="1"/>
      <c r="BR165" s="7"/>
    </row>
    <row r="166" spans="10:70">
      <c r="J166" s="16"/>
      <c r="R166" s="6"/>
      <c r="S166" s="6"/>
      <c r="T166" s="6"/>
      <c r="V166" s="6"/>
      <c r="W166" s="6"/>
      <c r="X166" s="6"/>
      <c r="Y166" s="6"/>
      <c r="Z166" s="6"/>
      <c r="AA166" s="6"/>
      <c r="AB166" s="6"/>
      <c r="AD166" s="1"/>
      <c r="AE166" s="1"/>
      <c r="AF166" s="1"/>
      <c r="AG166" s="1"/>
      <c r="AH166" s="1"/>
      <c r="AI166" s="1"/>
      <c r="AJ166" s="1"/>
      <c r="AK166" s="1"/>
      <c r="AN166" s="1"/>
      <c r="AO166" s="1"/>
      <c r="AP166" s="1"/>
      <c r="AR166" s="1"/>
      <c r="AS166" s="1"/>
      <c r="AT166" s="1"/>
      <c r="AU166" s="1"/>
      <c r="AV166" s="1"/>
      <c r="AW166" s="1"/>
      <c r="AX166" s="1"/>
      <c r="AZ166" s="1"/>
      <c r="BA166" s="1"/>
      <c r="BB166" s="1"/>
      <c r="BC166" s="1"/>
      <c r="BD166" s="1"/>
      <c r="BE166" s="1"/>
      <c r="BF166" s="1"/>
      <c r="BG166" s="1"/>
      <c r="BR166" s="7"/>
    </row>
    <row r="167" spans="10:70">
      <c r="J167" s="16"/>
      <c r="R167" s="6"/>
      <c r="S167" s="6"/>
      <c r="T167" s="6"/>
      <c r="V167" s="6"/>
      <c r="W167" s="6"/>
      <c r="X167" s="6"/>
      <c r="Y167" s="6"/>
      <c r="Z167" s="6"/>
      <c r="AA167" s="6"/>
      <c r="AB167" s="6"/>
      <c r="AD167" s="1"/>
      <c r="AE167" s="1"/>
      <c r="AF167" s="1"/>
      <c r="AG167" s="1"/>
      <c r="AH167" s="1"/>
      <c r="AI167" s="1"/>
      <c r="AJ167" s="1"/>
      <c r="AK167" s="1"/>
      <c r="AN167" s="1"/>
      <c r="AO167" s="1"/>
      <c r="AP167" s="1"/>
      <c r="AR167" s="1"/>
      <c r="AS167" s="1"/>
      <c r="AT167" s="1"/>
      <c r="AU167" s="1"/>
      <c r="AV167" s="1"/>
      <c r="AW167" s="1"/>
      <c r="AX167" s="1"/>
      <c r="AZ167" s="1"/>
      <c r="BA167" s="1"/>
      <c r="BB167" s="1"/>
      <c r="BC167" s="1"/>
      <c r="BD167" s="1"/>
      <c r="BE167" s="1"/>
      <c r="BF167" s="1"/>
      <c r="BG167" s="1"/>
      <c r="BR167" s="7"/>
    </row>
    <row r="168" spans="10:70">
      <c r="J168" s="16"/>
      <c r="R168" s="6"/>
      <c r="S168" s="6"/>
      <c r="T168" s="6"/>
      <c r="V168" s="6"/>
      <c r="W168" s="6"/>
      <c r="X168" s="6"/>
      <c r="Y168" s="6"/>
      <c r="Z168" s="6"/>
      <c r="AA168" s="6"/>
      <c r="AB168" s="6"/>
      <c r="AD168" s="1"/>
      <c r="AE168" s="1"/>
      <c r="AF168" s="1"/>
      <c r="AG168" s="1"/>
      <c r="AH168" s="1"/>
      <c r="AI168" s="1"/>
      <c r="AJ168" s="1"/>
      <c r="AK168" s="1"/>
      <c r="AN168" s="1"/>
      <c r="AO168" s="1"/>
      <c r="AP168" s="1"/>
      <c r="AR168" s="1"/>
      <c r="AS168" s="1"/>
      <c r="AT168" s="1"/>
      <c r="AU168" s="1"/>
      <c r="AV168" s="1"/>
      <c r="AW168" s="1"/>
      <c r="AX168" s="1"/>
      <c r="AZ168" s="1"/>
      <c r="BA168" s="1"/>
      <c r="BB168" s="1"/>
      <c r="BC168" s="1"/>
      <c r="BD168" s="1"/>
      <c r="BE168" s="1"/>
      <c r="BF168" s="1"/>
      <c r="BG168" s="1"/>
      <c r="BR168" s="7"/>
    </row>
    <row r="169" spans="10:70">
      <c r="J169" s="16"/>
      <c r="R169" s="6"/>
      <c r="S169" s="6"/>
      <c r="T169" s="6"/>
      <c r="V169" s="6"/>
      <c r="W169" s="6"/>
      <c r="X169" s="6"/>
      <c r="Y169" s="6"/>
      <c r="Z169" s="6"/>
      <c r="AA169" s="6"/>
      <c r="AB169" s="6"/>
      <c r="AD169" s="1"/>
      <c r="AE169" s="1"/>
      <c r="AF169" s="1"/>
      <c r="AG169" s="1"/>
      <c r="AH169" s="1"/>
      <c r="AI169" s="1"/>
      <c r="AJ169" s="1"/>
      <c r="AK169" s="1"/>
      <c r="AN169" s="1"/>
      <c r="AO169" s="1"/>
      <c r="AP169" s="1"/>
      <c r="AR169" s="1"/>
      <c r="AS169" s="1"/>
      <c r="AT169" s="1"/>
      <c r="AU169" s="1"/>
      <c r="AV169" s="1"/>
      <c r="AW169" s="1"/>
      <c r="AX169" s="1"/>
      <c r="AZ169" s="1"/>
      <c r="BA169" s="1"/>
      <c r="BB169" s="1"/>
      <c r="BC169" s="1"/>
      <c r="BD169" s="1"/>
      <c r="BE169" s="1"/>
      <c r="BF169" s="1"/>
      <c r="BG169" s="1"/>
      <c r="BR169" s="7"/>
    </row>
    <row r="170" spans="10:70">
      <c r="J170" s="16"/>
      <c r="R170" s="6"/>
      <c r="S170" s="6"/>
      <c r="T170" s="6"/>
      <c r="V170" s="6"/>
      <c r="W170" s="6"/>
      <c r="X170" s="6"/>
      <c r="Y170" s="6"/>
      <c r="Z170" s="6"/>
      <c r="AA170" s="6"/>
      <c r="AB170" s="6"/>
      <c r="AD170" s="1"/>
      <c r="AE170" s="1"/>
      <c r="AF170" s="1"/>
      <c r="AG170" s="1"/>
      <c r="AH170" s="1"/>
      <c r="AI170" s="1"/>
      <c r="AJ170" s="1"/>
      <c r="AK170" s="1"/>
      <c r="AN170" s="1"/>
      <c r="AO170" s="1"/>
      <c r="AP170" s="1"/>
      <c r="AR170" s="1"/>
      <c r="AS170" s="1"/>
      <c r="AT170" s="1"/>
      <c r="AU170" s="1"/>
      <c r="AV170" s="1"/>
      <c r="AW170" s="1"/>
      <c r="AX170" s="1"/>
      <c r="AZ170" s="1"/>
      <c r="BA170" s="1"/>
      <c r="BB170" s="1"/>
      <c r="BC170" s="1"/>
      <c r="BD170" s="1"/>
      <c r="BE170" s="1"/>
      <c r="BF170" s="1"/>
      <c r="BG170" s="1"/>
      <c r="BR170" s="7"/>
    </row>
    <row r="171" spans="10:70">
      <c r="J171" s="16"/>
      <c r="R171" s="6"/>
      <c r="S171" s="6"/>
      <c r="T171" s="6"/>
      <c r="V171" s="6"/>
      <c r="W171" s="6"/>
      <c r="X171" s="6"/>
      <c r="Y171" s="6"/>
      <c r="Z171" s="6"/>
      <c r="AA171" s="6"/>
      <c r="AB171" s="6"/>
      <c r="AD171" s="1"/>
      <c r="AE171" s="1"/>
      <c r="AF171" s="1"/>
      <c r="AG171" s="1"/>
      <c r="AH171" s="1"/>
      <c r="AI171" s="1"/>
      <c r="AJ171" s="1"/>
      <c r="AK171" s="1"/>
      <c r="AN171" s="1"/>
      <c r="AO171" s="1"/>
      <c r="AP171" s="1"/>
      <c r="AR171" s="1"/>
      <c r="AS171" s="1"/>
      <c r="AT171" s="1"/>
      <c r="AU171" s="1"/>
      <c r="AV171" s="1"/>
      <c r="AW171" s="1"/>
      <c r="AX171" s="1"/>
      <c r="AZ171" s="1"/>
      <c r="BA171" s="1"/>
      <c r="BB171" s="1"/>
      <c r="BC171" s="1"/>
      <c r="BD171" s="1"/>
      <c r="BE171" s="1"/>
      <c r="BF171" s="1"/>
      <c r="BG171" s="1"/>
      <c r="BR171" s="7"/>
    </row>
    <row r="172" spans="10:70">
      <c r="J172" s="16"/>
      <c r="R172" s="6"/>
      <c r="S172" s="6"/>
      <c r="T172" s="6"/>
      <c r="V172" s="6"/>
      <c r="W172" s="6"/>
      <c r="X172" s="6"/>
      <c r="Y172" s="6"/>
      <c r="Z172" s="6"/>
      <c r="AA172" s="6"/>
      <c r="AB172" s="6"/>
      <c r="AD172" s="1"/>
      <c r="AE172" s="1"/>
      <c r="AF172" s="1"/>
      <c r="AG172" s="1"/>
      <c r="AH172" s="1"/>
      <c r="AI172" s="1"/>
      <c r="AJ172" s="1"/>
      <c r="AK172" s="1"/>
      <c r="AN172" s="1"/>
      <c r="AO172" s="1"/>
      <c r="AP172" s="1"/>
      <c r="AR172" s="1"/>
      <c r="AS172" s="1"/>
      <c r="AT172" s="1"/>
      <c r="AU172" s="1"/>
      <c r="AV172" s="1"/>
      <c r="AW172" s="1"/>
      <c r="AX172" s="1"/>
      <c r="AZ172" s="1"/>
      <c r="BA172" s="1"/>
      <c r="BB172" s="1"/>
      <c r="BC172" s="1"/>
      <c r="BD172" s="1"/>
      <c r="BE172" s="1"/>
      <c r="BF172" s="1"/>
      <c r="BG172" s="1"/>
      <c r="BR172" s="7"/>
    </row>
    <row r="173" spans="10:70">
      <c r="J173" s="16"/>
      <c r="R173" s="6"/>
      <c r="S173" s="6"/>
      <c r="T173" s="6"/>
      <c r="V173" s="6"/>
      <c r="W173" s="6"/>
      <c r="X173" s="6"/>
      <c r="Y173" s="6"/>
      <c r="Z173" s="6"/>
      <c r="AA173" s="6"/>
      <c r="AB173" s="6"/>
      <c r="AD173" s="1"/>
      <c r="AE173" s="1"/>
      <c r="AF173" s="1"/>
      <c r="AG173" s="1"/>
      <c r="AH173" s="1"/>
      <c r="AI173" s="1"/>
      <c r="AJ173" s="1"/>
      <c r="AK173" s="1"/>
      <c r="AN173" s="1"/>
      <c r="AO173" s="1"/>
      <c r="AP173" s="1"/>
      <c r="AR173" s="1"/>
      <c r="AS173" s="1"/>
      <c r="AT173" s="1"/>
      <c r="AU173" s="1"/>
      <c r="AV173" s="1"/>
      <c r="AW173" s="1"/>
      <c r="AX173" s="1"/>
      <c r="AZ173" s="1"/>
      <c r="BA173" s="1"/>
      <c r="BB173" s="1"/>
      <c r="BC173" s="1"/>
      <c r="BD173" s="1"/>
      <c r="BE173" s="1"/>
      <c r="BF173" s="1"/>
      <c r="BG173" s="1"/>
      <c r="BR173" s="7"/>
    </row>
    <row r="174" spans="10:70">
      <c r="J174" s="16"/>
      <c r="R174" s="6"/>
      <c r="S174" s="6"/>
      <c r="T174" s="6"/>
      <c r="V174" s="6"/>
      <c r="W174" s="6"/>
      <c r="X174" s="6"/>
      <c r="Y174" s="6"/>
      <c r="Z174" s="6"/>
      <c r="AA174" s="6"/>
      <c r="AB174" s="6"/>
      <c r="AD174" s="1"/>
      <c r="AE174" s="1"/>
      <c r="AF174" s="1"/>
      <c r="AG174" s="1"/>
      <c r="AH174" s="1"/>
      <c r="AI174" s="1"/>
      <c r="AJ174" s="1"/>
      <c r="AK174" s="1"/>
      <c r="AN174" s="1"/>
      <c r="AO174" s="1"/>
      <c r="AP174" s="1"/>
      <c r="AR174" s="1"/>
      <c r="AS174" s="1"/>
      <c r="AT174" s="1"/>
      <c r="AU174" s="1"/>
      <c r="AV174" s="1"/>
      <c r="AW174" s="1"/>
      <c r="AX174" s="1"/>
      <c r="AZ174" s="1"/>
      <c r="BA174" s="1"/>
      <c r="BB174" s="1"/>
      <c r="BC174" s="1"/>
      <c r="BD174" s="1"/>
      <c r="BE174" s="1"/>
      <c r="BF174" s="1"/>
      <c r="BG174" s="1"/>
      <c r="BR174" s="7"/>
    </row>
    <row r="175" spans="10:70">
      <c r="J175" s="16"/>
      <c r="R175" s="6"/>
      <c r="S175" s="6"/>
      <c r="T175" s="6"/>
      <c r="V175" s="6"/>
      <c r="W175" s="6"/>
      <c r="X175" s="6"/>
      <c r="Y175" s="6"/>
      <c r="Z175" s="6"/>
      <c r="AA175" s="6"/>
      <c r="AB175" s="6"/>
      <c r="AD175" s="1"/>
      <c r="AE175" s="1"/>
      <c r="AF175" s="1"/>
      <c r="AG175" s="1"/>
      <c r="AH175" s="1"/>
      <c r="AI175" s="1"/>
      <c r="AJ175" s="1"/>
      <c r="AK175" s="1"/>
      <c r="AN175" s="1"/>
      <c r="AO175" s="1"/>
      <c r="AP175" s="1"/>
      <c r="AR175" s="1"/>
      <c r="AS175" s="1"/>
      <c r="AT175" s="1"/>
      <c r="AU175" s="1"/>
      <c r="AV175" s="1"/>
      <c r="AW175" s="1"/>
      <c r="AX175" s="1"/>
      <c r="AZ175" s="1"/>
      <c r="BA175" s="1"/>
      <c r="BB175" s="1"/>
      <c r="BC175" s="1"/>
      <c r="BD175" s="1"/>
      <c r="BE175" s="1"/>
      <c r="BF175" s="1"/>
      <c r="BG175" s="1"/>
      <c r="BR175" s="7"/>
    </row>
    <row r="176" spans="10:70">
      <c r="J176" s="16"/>
      <c r="R176" s="6"/>
      <c r="S176" s="6"/>
      <c r="T176" s="6"/>
      <c r="V176" s="6"/>
      <c r="W176" s="6"/>
      <c r="X176" s="6"/>
      <c r="Y176" s="6"/>
      <c r="Z176" s="6"/>
      <c r="AA176" s="6"/>
      <c r="AB176" s="6"/>
      <c r="AD176" s="1"/>
      <c r="AE176" s="1"/>
      <c r="AF176" s="1"/>
      <c r="AG176" s="1"/>
      <c r="AH176" s="1"/>
      <c r="AI176" s="1"/>
      <c r="AJ176" s="1"/>
      <c r="AK176" s="1"/>
      <c r="AN176" s="1"/>
      <c r="AO176" s="1"/>
      <c r="AP176" s="1"/>
      <c r="AR176" s="1"/>
      <c r="AS176" s="1"/>
      <c r="AT176" s="1"/>
      <c r="AU176" s="1"/>
      <c r="AV176" s="1"/>
      <c r="AW176" s="1"/>
      <c r="AX176" s="1"/>
      <c r="AZ176" s="1"/>
      <c r="BA176" s="1"/>
      <c r="BB176" s="1"/>
      <c r="BC176" s="1"/>
      <c r="BD176" s="1"/>
      <c r="BE176" s="1"/>
      <c r="BF176" s="1"/>
      <c r="BG176" s="1"/>
      <c r="BR176" s="7"/>
    </row>
    <row r="177" spans="10:70">
      <c r="J177" s="16"/>
      <c r="R177" s="6"/>
      <c r="S177" s="6"/>
      <c r="T177" s="6"/>
      <c r="V177" s="6"/>
      <c r="W177" s="6"/>
      <c r="X177" s="6"/>
      <c r="Y177" s="6"/>
      <c r="Z177" s="6"/>
      <c r="AA177" s="6"/>
      <c r="AB177" s="6"/>
      <c r="AD177" s="1"/>
      <c r="AE177" s="1"/>
      <c r="AF177" s="1"/>
      <c r="AG177" s="1"/>
      <c r="AH177" s="1"/>
      <c r="AI177" s="1"/>
      <c r="AJ177" s="1"/>
      <c r="AK177" s="1"/>
      <c r="AN177" s="1"/>
      <c r="AO177" s="1"/>
      <c r="AP177" s="1"/>
      <c r="AR177" s="1"/>
      <c r="AS177" s="1"/>
      <c r="AT177" s="1"/>
      <c r="AU177" s="1"/>
      <c r="AV177" s="1"/>
      <c r="AW177" s="1"/>
      <c r="AX177" s="1"/>
      <c r="AZ177" s="1"/>
      <c r="BA177" s="1"/>
      <c r="BB177" s="1"/>
      <c r="BC177" s="1"/>
      <c r="BD177" s="1"/>
      <c r="BE177" s="1"/>
      <c r="BF177" s="1"/>
      <c r="BG177" s="1"/>
      <c r="BR177" s="7"/>
    </row>
    <row r="178" spans="10:70">
      <c r="J178" s="16"/>
      <c r="R178" s="6"/>
      <c r="S178" s="6"/>
      <c r="T178" s="6"/>
      <c r="V178" s="6"/>
      <c r="W178" s="6"/>
      <c r="X178" s="6"/>
      <c r="Y178" s="6"/>
      <c r="Z178" s="6"/>
      <c r="AA178" s="6"/>
      <c r="AB178" s="6"/>
      <c r="AD178" s="1"/>
      <c r="AE178" s="1"/>
      <c r="AF178" s="1"/>
      <c r="AG178" s="1"/>
      <c r="AH178" s="1"/>
      <c r="AI178" s="1"/>
      <c r="AJ178" s="1"/>
      <c r="AK178" s="1"/>
      <c r="AN178" s="1"/>
      <c r="AO178" s="1"/>
      <c r="AP178" s="1"/>
      <c r="AR178" s="1"/>
      <c r="AS178" s="1"/>
      <c r="AT178" s="1"/>
      <c r="AU178" s="1"/>
      <c r="AV178" s="1"/>
      <c r="AW178" s="1"/>
      <c r="AX178" s="1"/>
      <c r="AZ178" s="1"/>
      <c r="BA178" s="1"/>
      <c r="BB178" s="1"/>
      <c r="BC178" s="1"/>
      <c r="BD178" s="1"/>
      <c r="BE178" s="1"/>
      <c r="BF178" s="1"/>
      <c r="BG178" s="1"/>
      <c r="BR178" s="7"/>
    </row>
    <row r="179" spans="10:70">
      <c r="J179" s="16"/>
      <c r="R179" s="6"/>
      <c r="S179" s="6"/>
      <c r="T179" s="6"/>
      <c r="V179" s="6"/>
      <c r="W179" s="6"/>
      <c r="X179" s="6"/>
      <c r="Y179" s="6"/>
      <c r="Z179" s="6"/>
      <c r="AA179" s="6"/>
      <c r="AB179" s="6"/>
      <c r="AD179" s="1"/>
      <c r="AE179" s="1"/>
      <c r="AF179" s="1"/>
      <c r="AG179" s="1"/>
      <c r="AH179" s="1"/>
      <c r="AI179" s="1"/>
      <c r="AJ179" s="1"/>
      <c r="AK179" s="1"/>
      <c r="AN179" s="1"/>
      <c r="AO179" s="1"/>
      <c r="AP179" s="1"/>
      <c r="AR179" s="1"/>
      <c r="AS179" s="1"/>
      <c r="AT179" s="1"/>
      <c r="AU179" s="1"/>
      <c r="AV179" s="1"/>
      <c r="AW179" s="1"/>
      <c r="AX179" s="1"/>
      <c r="AZ179" s="1"/>
      <c r="BA179" s="1"/>
      <c r="BB179" s="1"/>
      <c r="BC179" s="1"/>
      <c r="BD179" s="1"/>
      <c r="BE179" s="1"/>
      <c r="BF179" s="1"/>
      <c r="BG179" s="1"/>
      <c r="BR179" s="7"/>
    </row>
    <row r="180" spans="10:70">
      <c r="J180" s="16"/>
      <c r="R180" s="6"/>
      <c r="S180" s="6"/>
      <c r="T180" s="6"/>
      <c r="V180" s="6"/>
      <c r="W180" s="6"/>
      <c r="X180" s="6"/>
      <c r="Y180" s="6"/>
      <c r="Z180" s="6"/>
      <c r="AA180" s="6"/>
      <c r="AB180" s="6"/>
      <c r="AD180" s="1"/>
      <c r="AE180" s="1"/>
      <c r="AF180" s="1"/>
      <c r="AG180" s="1"/>
      <c r="AH180" s="1"/>
      <c r="AI180" s="1"/>
      <c r="AJ180" s="1"/>
      <c r="AK180" s="1"/>
      <c r="AN180" s="1"/>
      <c r="AO180" s="1"/>
      <c r="AP180" s="1"/>
      <c r="AR180" s="1"/>
      <c r="AS180" s="1"/>
      <c r="AT180" s="1"/>
      <c r="AU180" s="1"/>
      <c r="AV180" s="1"/>
      <c r="AW180" s="1"/>
      <c r="AX180" s="1"/>
      <c r="AZ180" s="1"/>
      <c r="BA180" s="1"/>
      <c r="BB180" s="1"/>
      <c r="BC180" s="1"/>
      <c r="BD180" s="1"/>
      <c r="BE180" s="1"/>
      <c r="BF180" s="1"/>
      <c r="BG180" s="1"/>
      <c r="BR180" s="7"/>
    </row>
    <row r="181" spans="10:70">
      <c r="J181" s="16"/>
      <c r="R181" s="6"/>
      <c r="S181" s="6"/>
      <c r="T181" s="6"/>
      <c r="V181" s="6"/>
      <c r="W181" s="6"/>
      <c r="X181" s="6"/>
      <c r="Y181" s="6"/>
      <c r="Z181" s="6"/>
      <c r="AA181" s="6"/>
      <c r="AB181" s="6"/>
      <c r="AD181" s="1"/>
      <c r="AE181" s="1"/>
      <c r="AF181" s="1"/>
      <c r="AG181" s="1"/>
      <c r="AH181" s="1"/>
      <c r="AI181" s="1"/>
      <c r="AJ181" s="1"/>
      <c r="AK181" s="1"/>
      <c r="AN181" s="1"/>
      <c r="AO181" s="1"/>
      <c r="AP181" s="1"/>
      <c r="AR181" s="1"/>
      <c r="AS181" s="1"/>
      <c r="AT181" s="1"/>
      <c r="AU181" s="1"/>
      <c r="AV181" s="1"/>
      <c r="AW181" s="1"/>
      <c r="AX181" s="1"/>
      <c r="AZ181" s="1"/>
      <c r="BA181" s="1"/>
      <c r="BB181" s="1"/>
      <c r="BC181" s="1"/>
      <c r="BD181" s="1"/>
      <c r="BE181" s="1"/>
      <c r="BF181" s="1"/>
      <c r="BG181" s="1"/>
      <c r="BR181" s="7"/>
    </row>
    <row r="182" spans="10:70">
      <c r="J182" s="16"/>
      <c r="R182" s="6"/>
      <c r="S182" s="6"/>
      <c r="T182" s="6"/>
      <c r="V182" s="6"/>
      <c r="W182" s="6"/>
      <c r="X182" s="6"/>
      <c r="Y182" s="6"/>
      <c r="Z182" s="6"/>
      <c r="AA182" s="6"/>
      <c r="AB182" s="6"/>
      <c r="AD182" s="1"/>
      <c r="AE182" s="1"/>
      <c r="AF182" s="1"/>
      <c r="AG182" s="1"/>
      <c r="AH182" s="1"/>
      <c r="AI182" s="1"/>
      <c r="AJ182" s="1"/>
      <c r="AK182" s="1"/>
      <c r="AN182" s="1"/>
      <c r="AO182" s="1"/>
      <c r="AP182" s="1"/>
      <c r="AR182" s="1"/>
      <c r="AS182" s="1"/>
      <c r="AT182" s="1"/>
      <c r="AU182" s="1"/>
      <c r="AV182" s="1"/>
      <c r="AW182" s="1"/>
      <c r="AX182" s="1"/>
      <c r="AZ182" s="1"/>
      <c r="BA182" s="1"/>
      <c r="BB182" s="1"/>
      <c r="BC182" s="1"/>
      <c r="BD182" s="1"/>
      <c r="BE182" s="1"/>
      <c r="BF182" s="1"/>
      <c r="BG182" s="1"/>
      <c r="BR182" s="7"/>
    </row>
    <row r="183" spans="10:70">
      <c r="J183" s="16"/>
      <c r="R183" s="6"/>
      <c r="S183" s="6"/>
      <c r="T183" s="6"/>
      <c r="V183" s="6"/>
      <c r="W183" s="6"/>
      <c r="X183" s="6"/>
      <c r="Y183" s="6"/>
      <c r="Z183" s="6"/>
      <c r="AA183" s="6"/>
      <c r="AB183" s="6"/>
      <c r="AD183" s="1"/>
      <c r="AE183" s="1"/>
      <c r="AF183" s="1"/>
      <c r="AG183" s="1"/>
      <c r="AH183" s="1"/>
      <c r="AI183" s="1"/>
      <c r="AJ183" s="1"/>
      <c r="AK183" s="1"/>
      <c r="AN183" s="1"/>
      <c r="AO183" s="1"/>
      <c r="AP183" s="1"/>
      <c r="AR183" s="1"/>
      <c r="AS183" s="1"/>
      <c r="AT183" s="1"/>
      <c r="AU183" s="1"/>
      <c r="AV183" s="1"/>
      <c r="AW183" s="1"/>
      <c r="AX183" s="1"/>
      <c r="AZ183" s="1"/>
      <c r="BA183" s="1"/>
      <c r="BB183" s="1"/>
      <c r="BC183" s="1"/>
      <c r="BD183" s="1"/>
      <c r="BE183" s="1"/>
      <c r="BF183" s="1"/>
      <c r="BG183" s="1"/>
      <c r="BR183" s="7"/>
    </row>
    <row r="184" spans="10:70">
      <c r="J184" s="16"/>
      <c r="R184" s="6"/>
      <c r="S184" s="6"/>
      <c r="T184" s="6"/>
      <c r="V184" s="6"/>
      <c r="W184" s="6"/>
      <c r="X184" s="6"/>
      <c r="Y184" s="6"/>
      <c r="Z184" s="6"/>
      <c r="AA184" s="6"/>
      <c r="AB184" s="6"/>
      <c r="AD184" s="1"/>
      <c r="AE184" s="1"/>
      <c r="AF184" s="1"/>
      <c r="AG184" s="1"/>
      <c r="AH184" s="1"/>
      <c r="AI184" s="1"/>
      <c r="AJ184" s="1"/>
      <c r="AK184" s="1"/>
      <c r="AN184" s="1"/>
      <c r="AO184" s="1"/>
      <c r="AP184" s="1"/>
      <c r="AR184" s="1"/>
      <c r="AS184" s="1"/>
      <c r="AT184" s="1"/>
      <c r="AU184" s="1"/>
      <c r="AV184" s="1"/>
      <c r="AW184" s="1"/>
      <c r="AX184" s="1"/>
      <c r="AZ184" s="1"/>
      <c r="BA184" s="1"/>
      <c r="BB184" s="1"/>
      <c r="BC184" s="1"/>
      <c r="BD184" s="1"/>
      <c r="BE184" s="1"/>
      <c r="BF184" s="1"/>
      <c r="BG184" s="1"/>
      <c r="BR184" s="7"/>
    </row>
    <row r="185" spans="10:70">
      <c r="J185" s="16"/>
      <c r="R185" s="6"/>
      <c r="S185" s="6"/>
      <c r="T185" s="6"/>
      <c r="V185" s="6"/>
      <c r="W185" s="6"/>
      <c r="X185" s="6"/>
      <c r="Y185" s="6"/>
      <c r="Z185" s="6"/>
      <c r="AA185" s="6"/>
      <c r="AB185" s="6"/>
      <c r="AD185" s="1"/>
      <c r="AE185" s="1"/>
      <c r="AF185" s="1"/>
      <c r="AG185" s="1"/>
      <c r="AH185" s="1"/>
      <c r="AI185" s="1"/>
      <c r="AJ185" s="1"/>
      <c r="AK185" s="1"/>
      <c r="AN185" s="1"/>
      <c r="AO185" s="1"/>
      <c r="AP185" s="1"/>
      <c r="AR185" s="1"/>
      <c r="AS185" s="1"/>
      <c r="AT185" s="1"/>
      <c r="AU185" s="1"/>
      <c r="AV185" s="1"/>
      <c r="AW185" s="1"/>
      <c r="AX185" s="1"/>
      <c r="AZ185" s="1"/>
      <c r="BA185" s="1"/>
      <c r="BB185" s="1"/>
      <c r="BC185" s="1"/>
      <c r="BD185" s="1"/>
      <c r="BE185" s="1"/>
      <c r="BF185" s="1"/>
      <c r="BG185" s="1"/>
      <c r="BR185" s="7"/>
    </row>
    <row r="186" spans="10:70">
      <c r="J186" s="16"/>
      <c r="R186" s="6"/>
      <c r="S186" s="6"/>
      <c r="T186" s="6"/>
      <c r="V186" s="6"/>
      <c r="W186" s="6"/>
      <c r="X186" s="6"/>
      <c r="Y186" s="6"/>
      <c r="Z186" s="6"/>
      <c r="AA186" s="6"/>
      <c r="AB186" s="6"/>
      <c r="AD186" s="1"/>
      <c r="AE186" s="1"/>
      <c r="AF186" s="1"/>
      <c r="AG186" s="1"/>
      <c r="AH186" s="1"/>
      <c r="AI186" s="1"/>
      <c r="AJ186" s="1"/>
      <c r="AK186" s="1"/>
      <c r="AN186" s="1"/>
      <c r="AO186" s="1"/>
      <c r="AP186" s="1"/>
      <c r="AR186" s="1"/>
      <c r="AS186" s="1"/>
      <c r="AT186" s="1"/>
      <c r="AU186" s="1"/>
      <c r="AV186" s="1"/>
      <c r="AW186" s="1"/>
      <c r="AX186" s="1"/>
      <c r="AZ186" s="1"/>
      <c r="BA186" s="1"/>
      <c r="BB186" s="1"/>
      <c r="BC186" s="1"/>
      <c r="BD186" s="1"/>
      <c r="BE186" s="1"/>
      <c r="BF186" s="1"/>
      <c r="BG186" s="1"/>
      <c r="BR186" s="7"/>
    </row>
    <row r="187" spans="10:70">
      <c r="J187" s="16"/>
      <c r="R187" s="6"/>
      <c r="S187" s="6"/>
      <c r="T187" s="6"/>
      <c r="V187" s="6"/>
      <c r="W187" s="6"/>
      <c r="X187" s="6"/>
      <c r="Y187" s="6"/>
      <c r="Z187" s="6"/>
      <c r="AA187" s="6"/>
      <c r="AB187" s="6"/>
      <c r="AD187" s="1"/>
      <c r="AE187" s="1"/>
      <c r="AF187" s="1"/>
      <c r="AG187" s="1"/>
      <c r="AH187" s="1"/>
      <c r="AI187" s="1"/>
      <c r="AJ187" s="1"/>
      <c r="AK187" s="1"/>
      <c r="AN187" s="1"/>
      <c r="AO187" s="1"/>
      <c r="AP187" s="1"/>
      <c r="AR187" s="1"/>
      <c r="AS187" s="1"/>
      <c r="AT187" s="1"/>
      <c r="AU187" s="1"/>
      <c r="AV187" s="1"/>
      <c r="AW187" s="1"/>
      <c r="AX187" s="1"/>
      <c r="AZ187" s="1"/>
      <c r="BA187" s="1"/>
      <c r="BB187" s="1"/>
      <c r="BC187" s="1"/>
      <c r="BD187" s="1"/>
      <c r="BE187" s="1"/>
      <c r="BF187" s="1"/>
      <c r="BG187" s="1"/>
      <c r="BR187" s="7"/>
    </row>
    <row r="188" spans="10:70">
      <c r="J188" s="16"/>
      <c r="R188" s="6"/>
      <c r="S188" s="6"/>
      <c r="T188" s="6"/>
      <c r="V188" s="6"/>
      <c r="W188" s="6"/>
      <c r="X188" s="6"/>
      <c r="Y188" s="6"/>
      <c r="Z188" s="6"/>
      <c r="AA188" s="6"/>
      <c r="AB188" s="6"/>
      <c r="AD188" s="1"/>
      <c r="AE188" s="1"/>
      <c r="AF188" s="1"/>
      <c r="AG188" s="1"/>
      <c r="AH188" s="1"/>
      <c r="AI188" s="1"/>
      <c r="AJ188" s="1"/>
      <c r="AK188" s="1"/>
      <c r="AN188" s="1"/>
      <c r="AO188" s="1"/>
      <c r="AP188" s="1"/>
      <c r="AR188" s="1"/>
      <c r="AS188" s="1"/>
      <c r="AT188" s="1"/>
      <c r="AU188" s="1"/>
      <c r="AV188" s="1"/>
      <c r="AW188" s="1"/>
      <c r="AX188" s="1"/>
      <c r="AZ188" s="1"/>
      <c r="BA188" s="1"/>
      <c r="BB188" s="1"/>
      <c r="BC188" s="1"/>
      <c r="BD188" s="1"/>
      <c r="BE188" s="1"/>
      <c r="BF188" s="1"/>
      <c r="BG188" s="1"/>
      <c r="BR188" s="7"/>
    </row>
    <row r="189" spans="10:70">
      <c r="J189" s="16"/>
      <c r="R189" s="6"/>
      <c r="S189" s="6"/>
      <c r="T189" s="6"/>
      <c r="V189" s="6"/>
      <c r="W189" s="6"/>
      <c r="X189" s="6"/>
      <c r="Y189" s="6"/>
      <c r="Z189" s="6"/>
      <c r="AA189" s="6"/>
      <c r="AB189" s="6"/>
      <c r="AD189" s="1"/>
      <c r="AE189" s="1"/>
      <c r="AF189" s="1"/>
      <c r="AG189" s="1"/>
      <c r="AH189" s="1"/>
      <c r="AI189" s="1"/>
      <c r="AJ189" s="1"/>
      <c r="AK189" s="1"/>
      <c r="AN189" s="1"/>
      <c r="AO189" s="1"/>
      <c r="AP189" s="1"/>
      <c r="AR189" s="1"/>
      <c r="AS189" s="1"/>
      <c r="AT189" s="1"/>
      <c r="AU189" s="1"/>
      <c r="AV189" s="1"/>
      <c r="AW189" s="1"/>
      <c r="AX189" s="1"/>
      <c r="AZ189" s="1"/>
      <c r="BA189" s="1"/>
      <c r="BB189" s="1"/>
      <c r="BC189" s="1"/>
      <c r="BD189" s="1"/>
      <c r="BE189" s="1"/>
      <c r="BF189" s="1"/>
      <c r="BG189" s="1"/>
      <c r="BR189" s="7"/>
    </row>
    <row r="190" spans="10:70">
      <c r="J190" s="16"/>
      <c r="R190" s="6"/>
      <c r="S190" s="6"/>
      <c r="T190" s="6"/>
      <c r="V190" s="6"/>
      <c r="W190" s="6"/>
      <c r="X190" s="6"/>
      <c r="Y190" s="6"/>
      <c r="Z190" s="6"/>
      <c r="AA190" s="6"/>
      <c r="AB190" s="6"/>
      <c r="AD190" s="1"/>
      <c r="AE190" s="1"/>
      <c r="AF190" s="1"/>
      <c r="AG190" s="1"/>
      <c r="AH190" s="1"/>
      <c r="AI190" s="1"/>
      <c r="AJ190" s="1"/>
      <c r="AK190" s="1"/>
      <c r="AN190" s="1"/>
      <c r="AO190" s="1"/>
      <c r="AP190" s="1"/>
      <c r="AR190" s="1"/>
      <c r="AS190" s="1"/>
      <c r="AT190" s="1"/>
      <c r="AU190" s="1"/>
      <c r="AV190" s="1"/>
      <c r="AW190" s="1"/>
      <c r="AX190" s="1"/>
      <c r="AZ190" s="1"/>
      <c r="BA190" s="1"/>
      <c r="BB190" s="1"/>
      <c r="BC190" s="1"/>
      <c r="BD190" s="1"/>
      <c r="BE190" s="1"/>
      <c r="BF190" s="1"/>
      <c r="BG190" s="1"/>
      <c r="BR190" s="7"/>
    </row>
    <row r="191" spans="10:70">
      <c r="J191" s="16"/>
      <c r="R191" s="6"/>
      <c r="S191" s="6"/>
      <c r="T191" s="6"/>
      <c r="V191" s="6"/>
      <c r="W191" s="6"/>
      <c r="X191" s="6"/>
      <c r="Y191" s="6"/>
      <c r="Z191" s="6"/>
      <c r="AA191" s="6"/>
      <c r="AB191" s="6"/>
      <c r="AD191" s="1"/>
      <c r="AE191" s="1"/>
      <c r="AF191" s="1"/>
      <c r="AG191" s="1"/>
      <c r="AH191" s="1"/>
      <c r="AI191" s="1"/>
      <c r="AJ191" s="1"/>
      <c r="AK191" s="1"/>
      <c r="AN191" s="1"/>
      <c r="AO191" s="1"/>
      <c r="AP191" s="1"/>
      <c r="AR191" s="1"/>
      <c r="AS191" s="1"/>
      <c r="AT191" s="1"/>
      <c r="AU191" s="1"/>
      <c r="AV191" s="1"/>
      <c r="AW191" s="1"/>
      <c r="AX191" s="1"/>
      <c r="AZ191" s="1"/>
      <c r="BA191" s="1"/>
      <c r="BB191" s="1"/>
      <c r="BC191" s="1"/>
      <c r="BD191" s="1"/>
      <c r="BE191" s="1"/>
      <c r="BF191" s="1"/>
      <c r="BG191" s="1"/>
      <c r="BR191" s="7"/>
    </row>
    <row r="192" spans="10:70">
      <c r="J192" s="16"/>
      <c r="R192" s="6"/>
      <c r="S192" s="6"/>
      <c r="T192" s="6"/>
      <c r="V192" s="6"/>
      <c r="W192" s="6"/>
      <c r="X192" s="6"/>
      <c r="Y192" s="6"/>
      <c r="Z192" s="6"/>
      <c r="AA192" s="6"/>
      <c r="AB192" s="6"/>
      <c r="AD192" s="1"/>
      <c r="AE192" s="1"/>
      <c r="AF192" s="1"/>
      <c r="AG192" s="1"/>
      <c r="AH192" s="1"/>
      <c r="AI192" s="1"/>
      <c r="AJ192" s="1"/>
      <c r="AK192" s="1"/>
      <c r="AN192" s="1"/>
      <c r="AO192" s="1"/>
      <c r="AP192" s="1"/>
      <c r="AR192" s="1"/>
      <c r="AS192" s="1"/>
      <c r="AT192" s="1"/>
      <c r="AU192" s="1"/>
      <c r="AV192" s="1"/>
      <c r="AW192" s="1"/>
      <c r="AX192" s="1"/>
      <c r="AZ192" s="1"/>
      <c r="BA192" s="1"/>
      <c r="BB192" s="1"/>
      <c r="BC192" s="1"/>
      <c r="BD192" s="1"/>
      <c r="BE192" s="1"/>
      <c r="BF192" s="1"/>
      <c r="BG192" s="1"/>
      <c r="BR192" s="7"/>
    </row>
    <row r="193" spans="10:70">
      <c r="J193" s="16"/>
      <c r="R193" s="6"/>
      <c r="S193" s="6"/>
      <c r="T193" s="6"/>
      <c r="V193" s="6"/>
      <c r="W193" s="6"/>
      <c r="X193" s="6"/>
      <c r="Y193" s="6"/>
      <c r="Z193" s="6"/>
      <c r="AA193" s="6"/>
      <c r="AB193" s="6"/>
      <c r="AD193" s="1"/>
      <c r="AE193" s="1"/>
      <c r="AF193" s="1"/>
      <c r="AG193" s="1"/>
      <c r="AH193" s="1"/>
      <c r="AI193" s="1"/>
      <c r="AJ193" s="1"/>
      <c r="AK193" s="1"/>
      <c r="AN193" s="1"/>
      <c r="AO193" s="1"/>
      <c r="AP193" s="1"/>
      <c r="AR193" s="1"/>
      <c r="AS193" s="1"/>
      <c r="AT193" s="1"/>
      <c r="AU193" s="1"/>
      <c r="AV193" s="1"/>
      <c r="AW193" s="1"/>
      <c r="AX193" s="1"/>
      <c r="AZ193" s="1"/>
      <c r="BA193" s="1"/>
      <c r="BB193" s="1"/>
      <c r="BC193" s="1"/>
      <c r="BD193" s="1"/>
      <c r="BE193" s="1"/>
      <c r="BF193" s="1"/>
      <c r="BG193" s="1"/>
      <c r="BR193" s="7"/>
    </row>
    <row r="194" spans="10:70">
      <c r="J194" s="16"/>
      <c r="R194" s="6"/>
      <c r="S194" s="6"/>
      <c r="T194" s="6"/>
      <c r="V194" s="6"/>
      <c r="W194" s="6"/>
      <c r="X194" s="6"/>
      <c r="Y194" s="6"/>
      <c r="Z194" s="6"/>
      <c r="AA194" s="6"/>
      <c r="AB194" s="6"/>
      <c r="AD194" s="1"/>
      <c r="AE194" s="1"/>
      <c r="AF194" s="1"/>
      <c r="AG194" s="1"/>
      <c r="AH194" s="1"/>
      <c r="AI194" s="1"/>
      <c r="AJ194" s="1"/>
      <c r="AK194" s="1"/>
      <c r="AN194" s="1"/>
      <c r="AO194" s="1"/>
      <c r="AP194" s="1"/>
      <c r="AR194" s="1"/>
      <c r="AS194" s="1"/>
      <c r="AT194" s="1"/>
      <c r="AU194" s="1"/>
      <c r="AV194" s="1"/>
      <c r="AW194" s="1"/>
      <c r="AX194" s="1"/>
      <c r="AZ194" s="1"/>
      <c r="BA194" s="1"/>
      <c r="BB194" s="1"/>
      <c r="BC194" s="1"/>
      <c r="BD194" s="1"/>
      <c r="BE194" s="1"/>
      <c r="BF194" s="1"/>
      <c r="BG194" s="1"/>
      <c r="BR194" s="7"/>
    </row>
    <row r="195" spans="10:70">
      <c r="J195" s="16"/>
      <c r="R195" s="6"/>
      <c r="S195" s="6"/>
      <c r="T195" s="6"/>
      <c r="V195" s="6"/>
      <c r="W195" s="6"/>
      <c r="X195" s="6"/>
      <c r="Y195" s="6"/>
      <c r="Z195" s="6"/>
      <c r="AA195" s="6"/>
      <c r="AB195" s="6"/>
      <c r="AD195" s="1"/>
      <c r="AE195" s="1"/>
      <c r="AF195" s="1"/>
      <c r="AG195" s="1"/>
      <c r="AH195" s="1"/>
      <c r="AI195" s="1"/>
      <c r="AJ195" s="1"/>
      <c r="AK195" s="1"/>
      <c r="AN195" s="1"/>
      <c r="AO195" s="1"/>
      <c r="AP195" s="1"/>
      <c r="AR195" s="1"/>
      <c r="AS195" s="1"/>
      <c r="AT195" s="1"/>
      <c r="AU195" s="1"/>
      <c r="AV195" s="1"/>
      <c r="AW195" s="1"/>
      <c r="AX195" s="1"/>
      <c r="AZ195" s="1"/>
      <c r="BA195" s="1"/>
      <c r="BB195" s="1"/>
      <c r="BC195" s="1"/>
      <c r="BD195" s="1"/>
      <c r="BE195" s="1"/>
      <c r="BF195" s="1"/>
      <c r="BG195" s="1"/>
      <c r="BR195" s="7"/>
    </row>
    <row r="196" spans="10:70">
      <c r="J196" s="16"/>
      <c r="R196" s="6"/>
      <c r="S196" s="6"/>
      <c r="T196" s="6"/>
      <c r="V196" s="6"/>
      <c r="W196" s="6"/>
      <c r="X196" s="6"/>
      <c r="Y196" s="6"/>
      <c r="Z196" s="6"/>
      <c r="AA196" s="6"/>
      <c r="AB196" s="6"/>
      <c r="AD196" s="1"/>
      <c r="AE196" s="1"/>
      <c r="AF196" s="1"/>
      <c r="AG196" s="1"/>
      <c r="AH196" s="1"/>
      <c r="AI196" s="1"/>
      <c r="AJ196" s="1"/>
      <c r="AK196" s="1"/>
      <c r="AN196" s="1"/>
      <c r="AO196" s="1"/>
      <c r="AP196" s="1"/>
      <c r="AR196" s="1"/>
      <c r="AS196" s="1"/>
      <c r="AT196" s="1"/>
      <c r="AU196" s="1"/>
      <c r="AV196" s="1"/>
      <c r="AW196" s="1"/>
      <c r="AX196" s="1"/>
      <c r="AZ196" s="1"/>
      <c r="BA196" s="1"/>
      <c r="BB196" s="1"/>
      <c r="BC196" s="1"/>
      <c r="BD196" s="1"/>
      <c r="BE196" s="1"/>
      <c r="BF196" s="1"/>
      <c r="BG196" s="1"/>
      <c r="BR196" s="7"/>
    </row>
    <row r="197" spans="10:70">
      <c r="J197" s="16"/>
      <c r="R197" s="6"/>
      <c r="S197" s="6"/>
      <c r="T197" s="6"/>
      <c r="V197" s="6"/>
      <c r="W197" s="6"/>
      <c r="X197" s="6"/>
      <c r="Y197" s="6"/>
      <c r="Z197" s="6"/>
      <c r="AA197" s="6"/>
      <c r="AB197" s="6"/>
      <c r="AD197" s="1"/>
      <c r="AE197" s="1"/>
      <c r="AF197" s="1"/>
      <c r="AG197" s="1"/>
      <c r="AH197" s="1"/>
      <c r="AI197" s="1"/>
      <c r="AJ197" s="1"/>
      <c r="AK197" s="1"/>
      <c r="AN197" s="1"/>
      <c r="AO197" s="1"/>
      <c r="AP197" s="1"/>
      <c r="AR197" s="1"/>
      <c r="AS197" s="1"/>
      <c r="AT197" s="1"/>
      <c r="AU197" s="1"/>
      <c r="AV197" s="1"/>
      <c r="AW197" s="1"/>
      <c r="AX197" s="1"/>
      <c r="AZ197" s="1"/>
      <c r="BA197" s="1"/>
      <c r="BB197" s="1"/>
      <c r="BC197" s="1"/>
      <c r="BD197" s="1"/>
      <c r="BE197" s="1"/>
      <c r="BF197" s="1"/>
      <c r="BG197" s="1"/>
      <c r="BR197" s="7"/>
    </row>
    <row r="198" spans="10:70">
      <c r="J198" s="16"/>
      <c r="R198" s="6"/>
      <c r="S198" s="6"/>
      <c r="T198" s="6"/>
      <c r="V198" s="6"/>
      <c r="W198" s="6"/>
      <c r="X198" s="6"/>
      <c r="Y198" s="6"/>
      <c r="Z198" s="6"/>
      <c r="AA198" s="6"/>
      <c r="AB198" s="6"/>
      <c r="AD198" s="1"/>
      <c r="AE198" s="1"/>
      <c r="AF198" s="1"/>
      <c r="AG198" s="1"/>
      <c r="AH198" s="1"/>
      <c r="AI198" s="1"/>
      <c r="AJ198" s="1"/>
      <c r="AK198" s="1"/>
      <c r="AN198" s="1"/>
      <c r="AO198" s="1"/>
      <c r="AP198" s="1"/>
      <c r="AR198" s="1"/>
      <c r="AS198" s="1"/>
      <c r="AT198" s="1"/>
      <c r="AU198" s="1"/>
      <c r="AV198" s="1"/>
      <c r="AW198" s="1"/>
      <c r="AX198" s="1"/>
      <c r="AZ198" s="1"/>
      <c r="BA198" s="1"/>
      <c r="BB198" s="1"/>
      <c r="BC198" s="1"/>
      <c r="BD198" s="1"/>
      <c r="BE198" s="1"/>
      <c r="BF198" s="1"/>
      <c r="BG198" s="1"/>
      <c r="BR198" s="7"/>
    </row>
    <row r="199" spans="10:70">
      <c r="J199" s="16"/>
      <c r="R199" s="6"/>
      <c r="S199" s="6"/>
      <c r="T199" s="6"/>
      <c r="V199" s="6"/>
      <c r="W199" s="6"/>
      <c r="X199" s="6"/>
      <c r="Y199" s="6"/>
      <c r="Z199" s="6"/>
      <c r="AA199" s="6"/>
      <c r="AB199" s="6"/>
      <c r="AD199" s="1"/>
      <c r="AE199" s="1"/>
      <c r="AF199" s="1"/>
      <c r="AG199" s="1"/>
      <c r="AH199" s="1"/>
      <c r="AI199" s="1"/>
      <c r="AJ199" s="1"/>
      <c r="AK199" s="1"/>
      <c r="AN199" s="1"/>
      <c r="AO199" s="1"/>
      <c r="AP199" s="1"/>
      <c r="AR199" s="1"/>
      <c r="AS199" s="1"/>
      <c r="AT199" s="1"/>
      <c r="AU199" s="1"/>
      <c r="AV199" s="1"/>
      <c r="AW199" s="1"/>
      <c r="AX199" s="1"/>
      <c r="AZ199" s="1"/>
      <c r="BA199" s="1"/>
      <c r="BB199" s="1"/>
      <c r="BC199" s="1"/>
      <c r="BD199" s="1"/>
      <c r="BE199" s="1"/>
      <c r="BF199" s="1"/>
      <c r="BG199" s="1"/>
      <c r="BR199" s="7"/>
    </row>
    <row r="200" spans="10:70">
      <c r="J200" s="16"/>
      <c r="R200" s="6"/>
      <c r="S200" s="6"/>
      <c r="T200" s="6"/>
      <c r="V200" s="6"/>
      <c r="W200" s="6"/>
      <c r="X200" s="6"/>
      <c r="Y200" s="6"/>
      <c r="Z200" s="6"/>
      <c r="AA200" s="6"/>
      <c r="AB200" s="6"/>
      <c r="AD200" s="1"/>
      <c r="AE200" s="1"/>
      <c r="AF200" s="1"/>
      <c r="AG200" s="1"/>
      <c r="AH200" s="1"/>
      <c r="AI200" s="1"/>
      <c r="AJ200" s="1"/>
      <c r="AK200" s="1"/>
      <c r="AN200" s="1"/>
      <c r="AO200" s="1"/>
      <c r="AP200" s="1"/>
      <c r="AR200" s="1"/>
      <c r="AS200" s="1"/>
      <c r="AT200" s="1"/>
      <c r="AU200" s="1"/>
      <c r="AV200" s="1"/>
      <c r="AW200" s="1"/>
      <c r="AX200" s="1"/>
      <c r="AZ200" s="1"/>
      <c r="BA200" s="1"/>
      <c r="BB200" s="1"/>
      <c r="BC200" s="1"/>
      <c r="BD200" s="1"/>
      <c r="BE200" s="1"/>
      <c r="BF200" s="1"/>
      <c r="BG200" s="1"/>
      <c r="BR200" s="7"/>
    </row>
    <row r="201" spans="10:70">
      <c r="J201" s="16"/>
      <c r="R201" s="6"/>
      <c r="S201" s="6"/>
      <c r="T201" s="6"/>
      <c r="V201" s="6"/>
      <c r="W201" s="6"/>
      <c r="X201" s="6"/>
      <c r="Y201" s="6"/>
      <c r="Z201" s="6"/>
      <c r="AA201" s="6"/>
      <c r="AB201" s="6"/>
      <c r="AD201" s="1"/>
      <c r="AE201" s="1"/>
      <c r="AF201" s="1"/>
      <c r="AG201" s="1"/>
      <c r="AH201" s="1"/>
      <c r="AI201" s="1"/>
      <c r="AJ201" s="1"/>
      <c r="AK201" s="1"/>
      <c r="AN201" s="1"/>
      <c r="AO201" s="1"/>
      <c r="AP201" s="1"/>
      <c r="AR201" s="1"/>
      <c r="AS201" s="1"/>
      <c r="AT201" s="1"/>
      <c r="AU201" s="1"/>
      <c r="AV201" s="1"/>
      <c r="AW201" s="1"/>
      <c r="AX201" s="1"/>
      <c r="AZ201" s="1"/>
      <c r="BA201" s="1"/>
      <c r="BB201" s="1"/>
      <c r="BC201" s="1"/>
      <c r="BD201" s="1"/>
      <c r="BE201" s="1"/>
      <c r="BF201" s="1"/>
      <c r="BG201" s="1"/>
      <c r="BR201" s="7"/>
    </row>
    <row r="202" spans="10:70">
      <c r="J202" s="16"/>
      <c r="R202" s="6"/>
      <c r="S202" s="6"/>
      <c r="T202" s="6"/>
      <c r="V202" s="6"/>
      <c r="W202" s="6"/>
      <c r="X202" s="6"/>
      <c r="Y202" s="6"/>
      <c r="Z202" s="6"/>
      <c r="AA202" s="6"/>
      <c r="AB202" s="6"/>
      <c r="AD202" s="1"/>
      <c r="AE202" s="1"/>
      <c r="AF202" s="1"/>
      <c r="AG202" s="1"/>
      <c r="AH202" s="1"/>
      <c r="AI202" s="1"/>
      <c r="AJ202" s="1"/>
      <c r="AK202" s="1"/>
      <c r="AN202" s="1"/>
      <c r="AO202" s="1"/>
      <c r="AP202" s="1"/>
      <c r="AR202" s="1"/>
      <c r="AS202" s="1"/>
      <c r="AT202" s="1"/>
      <c r="AU202" s="1"/>
      <c r="AV202" s="1"/>
      <c r="AW202" s="1"/>
      <c r="AX202" s="1"/>
      <c r="AZ202" s="1"/>
      <c r="BA202" s="1"/>
      <c r="BB202" s="1"/>
      <c r="BC202" s="1"/>
      <c r="BD202" s="1"/>
      <c r="BE202" s="1"/>
      <c r="BF202" s="1"/>
      <c r="BG202" s="1"/>
      <c r="BR202" s="7"/>
    </row>
    <row r="203" spans="10:70">
      <c r="J203" s="16"/>
      <c r="R203" s="6"/>
      <c r="S203" s="6"/>
      <c r="T203" s="6"/>
      <c r="V203" s="6"/>
      <c r="W203" s="6"/>
      <c r="X203" s="6"/>
      <c r="Y203" s="6"/>
      <c r="Z203" s="6"/>
      <c r="AA203" s="6"/>
      <c r="AB203" s="6"/>
      <c r="AD203" s="1"/>
      <c r="AE203" s="1"/>
      <c r="AF203" s="1"/>
      <c r="AG203" s="1"/>
      <c r="AH203" s="1"/>
      <c r="AI203" s="1"/>
      <c r="AJ203" s="1"/>
      <c r="AK203" s="1"/>
      <c r="AN203" s="1"/>
      <c r="AO203" s="1"/>
      <c r="AP203" s="1"/>
      <c r="AR203" s="1"/>
      <c r="AS203" s="1"/>
      <c r="AT203" s="1"/>
      <c r="AU203" s="1"/>
      <c r="AV203" s="1"/>
      <c r="AW203" s="1"/>
      <c r="AX203" s="1"/>
      <c r="AZ203" s="1"/>
      <c r="BA203" s="1"/>
      <c r="BB203" s="1"/>
      <c r="BC203" s="1"/>
      <c r="BD203" s="1"/>
      <c r="BE203" s="1"/>
      <c r="BF203" s="1"/>
      <c r="BG203" s="1"/>
      <c r="BR203" s="7"/>
    </row>
    <row r="204" spans="10:70">
      <c r="J204" s="16"/>
      <c r="R204" s="6"/>
      <c r="S204" s="6"/>
      <c r="T204" s="6"/>
      <c r="V204" s="6"/>
      <c r="W204" s="6"/>
      <c r="X204" s="6"/>
      <c r="Y204" s="6"/>
      <c r="Z204" s="6"/>
      <c r="AA204" s="6"/>
      <c r="AB204" s="6"/>
      <c r="AD204" s="1"/>
      <c r="AE204" s="1"/>
      <c r="AF204" s="1"/>
      <c r="AG204" s="1"/>
      <c r="AH204" s="1"/>
      <c r="AI204" s="1"/>
      <c r="AJ204" s="1"/>
      <c r="AK204" s="1"/>
      <c r="AN204" s="1"/>
      <c r="AO204" s="1"/>
      <c r="AP204" s="1"/>
      <c r="AR204" s="1"/>
      <c r="AS204" s="1"/>
      <c r="AT204" s="1"/>
      <c r="AU204" s="1"/>
      <c r="AV204" s="1"/>
      <c r="AW204" s="1"/>
      <c r="AX204" s="1"/>
      <c r="AZ204" s="1"/>
      <c r="BA204" s="1"/>
      <c r="BB204" s="1"/>
      <c r="BC204" s="1"/>
      <c r="BD204" s="1"/>
      <c r="BE204" s="1"/>
      <c r="BF204" s="1"/>
      <c r="BG204" s="1"/>
      <c r="BR204" s="7"/>
    </row>
    <row r="205" spans="10:70">
      <c r="J205" s="16"/>
      <c r="R205" s="6"/>
      <c r="S205" s="6"/>
      <c r="T205" s="6"/>
      <c r="V205" s="6"/>
      <c r="W205" s="6"/>
      <c r="X205" s="6"/>
      <c r="Y205" s="6"/>
      <c r="Z205" s="6"/>
      <c r="AA205" s="6"/>
      <c r="AB205" s="6"/>
      <c r="AD205" s="1"/>
      <c r="AE205" s="1"/>
      <c r="AF205" s="1"/>
      <c r="AG205" s="1"/>
      <c r="AH205" s="1"/>
      <c r="AI205" s="1"/>
      <c r="AJ205" s="1"/>
      <c r="AK205" s="1"/>
      <c r="AN205" s="1"/>
      <c r="AO205" s="1"/>
      <c r="AP205" s="1"/>
      <c r="AR205" s="1"/>
      <c r="AS205" s="1"/>
      <c r="AT205" s="1"/>
      <c r="AU205" s="1"/>
      <c r="AV205" s="1"/>
      <c r="AW205" s="1"/>
      <c r="AX205" s="1"/>
      <c r="AZ205" s="1"/>
      <c r="BA205" s="1"/>
      <c r="BB205" s="1"/>
      <c r="BC205" s="1"/>
      <c r="BD205" s="1"/>
      <c r="BE205" s="1"/>
      <c r="BF205" s="1"/>
      <c r="BG205" s="1"/>
      <c r="BR205" s="7"/>
    </row>
    <row r="206" spans="10:70">
      <c r="J206" s="16"/>
      <c r="R206" s="6"/>
      <c r="S206" s="6"/>
      <c r="T206" s="6"/>
      <c r="V206" s="6"/>
      <c r="W206" s="6"/>
      <c r="X206" s="6"/>
      <c r="Y206" s="6"/>
      <c r="Z206" s="6"/>
      <c r="AA206" s="6"/>
      <c r="AB206" s="6"/>
      <c r="AD206" s="1"/>
      <c r="AE206" s="1"/>
      <c r="AF206" s="1"/>
      <c r="AG206" s="1"/>
      <c r="AH206" s="1"/>
      <c r="AI206" s="1"/>
      <c r="AJ206" s="1"/>
      <c r="AK206" s="1"/>
      <c r="AN206" s="1"/>
      <c r="AO206" s="1"/>
      <c r="AP206" s="1"/>
      <c r="AR206" s="1"/>
      <c r="AS206" s="1"/>
      <c r="AT206" s="1"/>
      <c r="AU206" s="1"/>
      <c r="AV206" s="1"/>
      <c r="AW206" s="1"/>
      <c r="AX206" s="1"/>
      <c r="AZ206" s="1"/>
      <c r="BA206" s="1"/>
      <c r="BB206" s="1"/>
      <c r="BC206" s="1"/>
      <c r="BD206" s="1"/>
      <c r="BE206" s="1"/>
      <c r="BF206" s="1"/>
      <c r="BG206" s="1"/>
      <c r="BR206" s="7"/>
    </row>
    <row r="207" spans="10:70">
      <c r="J207" s="16"/>
      <c r="R207" s="6"/>
      <c r="S207" s="6"/>
      <c r="T207" s="6"/>
      <c r="V207" s="6"/>
      <c r="W207" s="6"/>
      <c r="X207" s="6"/>
      <c r="Y207" s="6"/>
      <c r="Z207" s="6"/>
      <c r="AA207" s="6"/>
      <c r="AB207" s="6"/>
      <c r="AD207" s="1"/>
      <c r="AE207" s="1"/>
      <c r="AF207" s="1"/>
      <c r="AG207" s="1"/>
      <c r="AH207" s="1"/>
      <c r="AI207" s="1"/>
      <c r="AJ207" s="1"/>
      <c r="AK207" s="1"/>
      <c r="AN207" s="1"/>
      <c r="AO207" s="1"/>
      <c r="AP207" s="1"/>
      <c r="AR207" s="1"/>
      <c r="AS207" s="1"/>
      <c r="AT207" s="1"/>
      <c r="AU207" s="1"/>
      <c r="AV207" s="1"/>
      <c r="AW207" s="1"/>
      <c r="AX207" s="1"/>
      <c r="AZ207" s="1"/>
      <c r="BA207" s="1"/>
      <c r="BB207" s="1"/>
      <c r="BC207" s="1"/>
      <c r="BD207" s="1"/>
      <c r="BE207" s="1"/>
      <c r="BF207" s="1"/>
      <c r="BG207" s="1"/>
      <c r="BR207" s="7"/>
    </row>
    <row r="208" spans="10:70">
      <c r="J208" s="16"/>
      <c r="R208" s="6"/>
      <c r="S208" s="6"/>
      <c r="T208" s="6"/>
      <c r="V208" s="6"/>
      <c r="W208" s="6"/>
      <c r="X208" s="6"/>
      <c r="Y208" s="6"/>
      <c r="Z208" s="6"/>
      <c r="AA208" s="6"/>
      <c r="AB208" s="6"/>
      <c r="AD208" s="1"/>
      <c r="AE208" s="1"/>
      <c r="AF208" s="1"/>
      <c r="AG208" s="1"/>
      <c r="AH208" s="1"/>
      <c r="AI208" s="1"/>
      <c r="AJ208" s="1"/>
      <c r="AK208" s="1"/>
      <c r="AN208" s="1"/>
      <c r="AO208" s="1"/>
      <c r="AP208" s="1"/>
      <c r="AR208" s="1"/>
      <c r="AS208" s="1"/>
      <c r="AT208" s="1"/>
      <c r="AU208" s="1"/>
      <c r="AV208" s="1"/>
      <c r="AW208" s="1"/>
      <c r="AX208" s="1"/>
      <c r="AZ208" s="1"/>
      <c r="BA208" s="1"/>
      <c r="BB208" s="1"/>
      <c r="BC208" s="1"/>
      <c r="BD208" s="1"/>
      <c r="BE208" s="1"/>
      <c r="BF208" s="1"/>
      <c r="BG208" s="1"/>
      <c r="BR208" s="7"/>
    </row>
    <row r="209" spans="10:70">
      <c r="J209" s="16"/>
      <c r="R209" s="6"/>
      <c r="S209" s="6"/>
      <c r="T209" s="6"/>
      <c r="V209" s="6"/>
      <c r="W209" s="6"/>
      <c r="X209" s="6"/>
      <c r="Y209" s="6"/>
      <c r="Z209" s="6"/>
      <c r="AA209" s="6"/>
      <c r="AB209" s="6"/>
      <c r="AD209" s="1"/>
      <c r="AE209" s="1"/>
      <c r="AF209" s="1"/>
      <c r="AG209" s="1"/>
      <c r="AH209" s="1"/>
      <c r="AI209" s="1"/>
      <c r="AJ209" s="1"/>
      <c r="AK209" s="1"/>
      <c r="AN209" s="1"/>
      <c r="AO209" s="1"/>
      <c r="AP209" s="1"/>
      <c r="AR209" s="1"/>
      <c r="AS209" s="1"/>
      <c r="AT209" s="1"/>
      <c r="AU209" s="1"/>
      <c r="AV209" s="1"/>
      <c r="AW209" s="1"/>
      <c r="AX209" s="1"/>
      <c r="AZ209" s="1"/>
      <c r="BA209" s="1"/>
      <c r="BB209" s="1"/>
      <c r="BC209" s="1"/>
      <c r="BD209" s="1"/>
      <c r="BE209" s="1"/>
      <c r="BF209" s="1"/>
      <c r="BG209" s="1"/>
      <c r="BR209" s="7"/>
    </row>
    <row r="210" spans="10:70">
      <c r="J210" s="16"/>
      <c r="R210" s="6"/>
      <c r="S210" s="6"/>
      <c r="T210" s="6"/>
      <c r="V210" s="6"/>
      <c r="W210" s="6"/>
      <c r="X210" s="6"/>
      <c r="Y210" s="6"/>
      <c r="Z210" s="6"/>
      <c r="AA210" s="6"/>
      <c r="AB210" s="6"/>
      <c r="AD210" s="1"/>
      <c r="AE210" s="1"/>
      <c r="AF210" s="1"/>
      <c r="AG210" s="1"/>
      <c r="AH210" s="1"/>
      <c r="AI210" s="1"/>
      <c r="AJ210" s="1"/>
      <c r="AK210" s="1"/>
      <c r="AN210" s="1"/>
      <c r="AO210" s="1"/>
      <c r="AP210" s="1"/>
      <c r="AR210" s="1"/>
      <c r="AS210" s="1"/>
      <c r="AT210" s="1"/>
      <c r="AU210" s="1"/>
      <c r="AV210" s="1"/>
      <c r="AW210" s="1"/>
      <c r="AX210" s="1"/>
      <c r="AZ210" s="1"/>
      <c r="BA210" s="1"/>
      <c r="BB210" s="1"/>
      <c r="BC210" s="1"/>
      <c r="BD210" s="1"/>
      <c r="BE210" s="1"/>
      <c r="BF210" s="1"/>
      <c r="BG210" s="1"/>
      <c r="BR210" s="7"/>
    </row>
    <row r="211" spans="10:70">
      <c r="J211" s="16"/>
      <c r="R211" s="6"/>
      <c r="S211" s="6"/>
      <c r="T211" s="6"/>
      <c r="V211" s="6"/>
      <c r="W211" s="6"/>
      <c r="X211" s="6"/>
      <c r="Y211" s="6"/>
      <c r="Z211" s="6"/>
      <c r="AA211" s="6"/>
      <c r="AB211" s="6"/>
      <c r="AD211" s="1"/>
      <c r="AE211" s="1"/>
      <c r="AF211" s="1"/>
      <c r="AG211" s="1"/>
      <c r="AH211" s="1"/>
      <c r="AI211" s="1"/>
      <c r="AJ211" s="1"/>
      <c r="AK211" s="1"/>
      <c r="AN211" s="1"/>
      <c r="AO211" s="1"/>
      <c r="AP211" s="1"/>
      <c r="AR211" s="1"/>
      <c r="AS211" s="1"/>
      <c r="AT211" s="1"/>
      <c r="AU211" s="1"/>
      <c r="AV211" s="1"/>
      <c r="AW211" s="1"/>
      <c r="AX211" s="1"/>
      <c r="AZ211" s="1"/>
      <c r="BA211" s="1"/>
      <c r="BB211" s="1"/>
      <c r="BC211" s="1"/>
      <c r="BD211" s="1"/>
      <c r="BE211" s="1"/>
      <c r="BF211" s="1"/>
      <c r="BG211" s="1"/>
      <c r="BR211" s="7"/>
    </row>
    <row r="212" spans="10:70">
      <c r="J212" s="16"/>
      <c r="R212" s="6"/>
      <c r="S212" s="6"/>
      <c r="T212" s="6"/>
      <c r="V212" s="6"/>
      <c r="W212" s="6"/>
      <c r="X212" s="6"/>
      <c r="Y212" s="6"/>
      <c r="Z212" s="6"/>
      <c r="AA212" s="6"/>
      <c r="AB212" s="6"/>
      <c r="AD212" s="1"/>
      <c r="AE212" s="1"/>
      <c r="AF212" s="1"/>
      <c r="AG212" s="1"/>
      <c r="AH212" s="1"/>
      <c r="AI212" s="1"/>
      <c r="AJ212" s="1"/>
      <c r="AK212" s="1"/>
      <c r="AN212" s="1"/>
      <c r="AO212" s="1"/>
      <c r="AP212" s="1"/>
      <c r="AR212" s="1"/>
      <c r="AS212" s="1"/>
      <c r="AT212" s="1"/>
      <c r="AU212" s="1"/>
      <c r="AV212" s="1"/>
      <c r="AW212" s="1"/>
      <c r="AX212" s="1"/>
      <c r="AZ212" s="1"/>
      <c r="BA212" s="1"/>
      <c r="BB212" s="1"/>
      <c r="BC212" s="1"/>
      <c r="BD212" s="1"/>
      <c r="BE212" s="1"/>
      <c r="BF212" s="1"/>
      <c r="BG212" s="1"/>
      <c r="BR212" s="7"/>
    </row>
    <row r="213" spans="10:70">
      <c r="J213" s="17"/>
      <c r="R213" s="6"/>
      <c r="S213" s="6"/>
      <c r="T213" s="6"/>
      <c r="V213" s="6"/>
      <c r="W213" s="6"/>
      <c r="X213" s="6"/>
      <c r="Y213" s="6"/>
      <c r="Z213" s="6"/>
      <c r="AA213" s="6"/>
      <c r="AB213" s="6"/>
      <c r="AD213" s="1"/>
      <c r="AE213" s="1"/>
      <c r="AF213" s="1"/>
      <c r="AG213" s="1"/>
      <c r="AH213" s="1"/>
      <c r="AI213" s="1"/>
      <c r="AJ213" s="1"/>
      <c r="AK213" s="1"/>
      <c r="AN213" s="1"/>
      <c r="AO213" s="1"/>
      <c r="AP213" s="1"/>
      <c r="AR213" s="1"/>
      <c r="AS213" s="1"/>
      <c r="AT213" s="1"/>
      <c r="AU213" s="1"/>
      <c r="AV213" s="1"/>
      <c r="AW213" s="1"/>
      <c r="AX213" s="1"/>
      <c r="AZ213" s="1"/>
      <c r="BA213" s="1"/>
      <c r="BB213" s="1"/>
      <c r="BC213" s="1"/>
      <c r="BD213" s="1"/>
      <c r="BE213" s="1"/>
      <c r="BF213" s="1"/>
      <c r="BG213" s="1"/>
      <c r="BR213" s="8"/>
    </row>
    <row r="214" spans="10:70">
      <c r="BI214" s="1"/>
      <c r="BL214" s="1"/>
      <c r="BM214" s="1"/>
      <c r="BN214" s="1"/>
      <c r="BO214" s="1"/>
      <c r="BP214" s="1"/>
    </row>
  </sheetData>
  <autoFilter ref="A2:BR213"/>
  <phoneticPr fontId="1" type="noConversion"/>
  <dataValidations count="14">
    <dataValidation type="whole" allowBlank="1" showInputMessage="1" showErrorMessage="1" errorTitle="day of month" error="must be between 1 and 31" promptTitle="Day of appointment" prompt="No more than 31, at least 1" sqref="AC160:AC65537 AY160:AY213 AY3:AY158 AC2:AC158">
      <formula1>1</formula1>
      <formula2>31</formula2>
    </dataValidation>
    <dataValidation type="whole" allowBlank="1" showInputMessage="1" showErrorMessage="1" errorTitle="month of year" error="must be bteween 1 and 12" promptTitle="month of appointment" prompt="Jan=1, Dec 12" sqref="U160:U65537 U5:U158 U2">
      <formula1>1</formula1>
      <formula2>12</formula2>
    </dataValidation>
    <dataValidation type="whole" allowBlank="1" showInputMessage="1" showErrorMessage="1" errorTitle="year of appointment" error="more than 1850, less than 1950" promptTitle="year of appointment" prompt="enter the year" sqref="Q160:Q65537 Q2:Q158">
      <formula1>1850</formula1>
      <formula2>1950</formula2>
    </dataValidation>
    <dataValidation type="whole" allowBlank="1" showInputMessage="1" showErrorMessage="1" errorTitle="year of appointment" error="more than 1850, less than 1950" promptTitle="year of leaving" prompt="enter the year" sqref="AM160:AM213 AM3:AM158">
      <formula1>1850</formula1>
      <formula2>1950</formula2>
    </dataValidation>
    <dataValidation type="whole" allowBlank="1" showInputMessage="1" showErrorMessage="1" errorTitle="day of month" error="must be between 1 and 31" promptTitle="Month of leaving" prompt="Jan = 1, Dec = 12, etc" sqref="AQ160:AQ213 AQ3:AQ158">
      <formula1>1</formula1>
      <formula2>31</formula2>
    </dataValidation>
    <dataValidation type="list" allowBlank="1" showInputMessage="1" showErrorMessage="1" promptTitle="Why did he leave?" prompt="resigned,dismissed,retired,died,promoted,military service,still in force" sqref="BO160:BO213 BO62:BO158 BO54:BO60 BO3:BO52">
      <formula1>"resigned,sick,military service,still in force,dismissed,retired,died,promoted"</formula1>
    </dataValidation>
    <dataValidation type="list" allowBlank="1" showInputMessage="1" showErrorMessage="1" promptTitle="Previous police service?" prompt="y or n" sqref="BJ160:BJ213 BJ3:BJ158">
      <formula1>"y,n"</formula1>
    </dataValidation>
    <dataValidation type="decimal" allowBlank="1" showInputMessage="1" showErrorMessage="1" sqref="BK215:BK65537 BK160:BK213 BK2:BK158">
      <formula1>0.1</formula1>
      <formula2>60</formula2>
    </dataValidation>
    <dataValidation type="whole" allowBlank="1" showInputMessage="1" showErrorMessage="1" error="Must be between 1 and 12" promptTitle="Month of appointment" prompt="Jan = 1, Dec = 12, etc" sqref="U3:U4">
      <formula1>1</formula1>
      <formula2>12</formula2>
    </dataValidation>
    <dataValidation type="list" allowBlank="1" showInputMessage="1" showErrorMessage="1" promptTitle="Why did he leave?" prompt="resigned,sick,dismissed,retired,died,promoted,military service,still in force" sqref="BO61">
      <formula1>"resigned,sick,military service,still in force,dismissed,retired,died,promoted"</formula1>
    </dataValidation>
    <dataValidation type="list" allowBlank="1" showInputMessage="1" showErrorMessage="1" promptTitle="Subsequent police service" prompt="Joined another force?" sqref="BM3:BM65537">
      <formula1>"y,n"</formula1>
    </dataValidation>
    <dataValidation type="list" allowBlank="1" showInputMessage="1" showErrorMessage="1" promptTitle="Promoted at Kendal" prompt="Sergeant, Inspector or Chief Constable" sqref="BN3:BN65537">
      <formula1>"Sergeant,Inspector,Chief Constable"</formula1>
    </dataValidation>
    <dataValidation allowBlank="1" showInputMessage="1" showErrorMessage="1" promptTitle="Subsequent police service" prompt="Joined another force?" sqref="BM2"/>
    <dataValidation allowBlank="1" showInputMessage="1" showErrorMessage="1" promptTitle="Promoted at Kendal" prompt="Sergeant, Inspector or Chief Constable" sqref="BN2"/>
  </dataValidation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Kendal Police Service records</vt:lpstr>
      <vt:lpstr>'Kendal Police Service records'!Print_Area</vt:lpstr>
    </vt:vector>
  </TitlesOfParts>
  <Company>CHS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Woolnough</dc:creator>
  <cp:lastModifiedBy>Hodgson, Diane</cp:lastModifiedBy>
  <cp:lastPrinted>2008-02-07T20:33:13Z</cp:lastPrinted>
  <dcterms:created xsi:type="dcterms:W3CDTF">2008-02-03T21:05:23Z</dcterms:created>
  <dcterms:modified xsi:type="dcterms:W3CDTF">2019-01-21T11:18:20Z</dcterms:modified>
</cp:coreProperties>
</file>